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66925"/>
  <mc:AlternateContent xmlns:mc="http://schemas.openxmlformats.org/markup-compatibility/2006">
    <mc:Choice Requires="x15">
      <x15ac:absPath xmlns:x15ac="http://schemas.microsoft.com/office/spreadsheetml/2010/11/ac" url="C:\Archivos Consultor\WRK\RNBo\OCI\PM\2025\AudFyG48\"/>
    </mc:Choice>
  </mc:AlternateContent>
  <xr:revisionPtr revIDLastSave="0" documentId="13_ncr:1_{4B840D70-B2B0-437C-A8E2-68E8D54FE3F5}" xr6:coauthVersionLast="47" xr6:coauthVersionMax="47" xr10:uidLastSave="{00000000-0000-0000-0000-000000000000}"/>
  <bookViews>
    <workbookView xWindow="-108" yWindow="-108" windowWidth="23256" windowHeight="12576" xr2:uid="{8ED512BE-2E42-409B-A60E-E5B70EFE6F84}"/>
  </bookViews>
  <sheets>
    <sheet name="seguim" sheetId="1" r:id="rId1"/>
    <sheet name="td" sheetId="2" r:id="rId2"/>
  </sheets>
  <definedNames>
    <definedName name="_xlnm._FilterDatabase" localSheetId="0" hidden="1">seguim!$A$3:$AD$21</definedName>
  </definedNames>
  <calcPr calcId="191029"/>
  <pivotCaches>
    <pivotCache cacheId="0"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 i="1" l="1"/>
  <c r="I14" i="2" l="1"/>
  <c r="I13" i="2"/>
  <c r="I12" i="2"/>
  <c r="I11" i="2"/>
  <c r="G17" i="2" s="1"/>
  <c r="I10" i="2"/>
  <c r="I9" i="2"/>
  <c r="I8" i="2"/>
  <c r="I7" i="2"/>
  <c r="I6" i="2"/>
  <c r="I5" i="2"/>
  <c r="I4" i="2"/>
  <c r="I3" i="2"/>
  <c r="F17" i="2" l="1"/>
  <c r="E17" i="2"/>
  <c r="D17" i="2"/>
  <c r="I29" i="2"/>
  <c r="I28" i="2"/>
  <c r="I27" i="2"/>
  <c r="I26" i="2"/>
  <c r="I25" i="2"/>
  <c r="I24" i="2"/>
  <c r="I23" i="2"/>
  <c r="I22" i="2"/>
  <c r="I21" i="2"/>
  <c r="I20" i="2"/>
</calcChain>
</file>

<file path=xl/sharedStrings.xml><?xml version="1.0" encoding="utf-8"?>
<sst xmlns="http://schemas.openxmlformats.org/spreadsheetml/2006/main" count="272" uniqueCount="159">
  <si>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</si>
  <si>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</si>
  <si>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</si>
  <si>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</si>
  <si>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</si>
  <si>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</si>
  <si>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</si>
  <si>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</si>
  <si>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</si>
  <si>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</si>
  <si>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</si>
  <si>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</si>
  <si>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FECHA DE INICIO</t>
  </si>
  <si>
    <t>FECHA DE TERMINACIÓN</t>
  </si>
  <si>
    <t>AREA RESPONSABLE</t>
  </si>
  <si>
    <t>Sin reporte de avance</t>
  </si>
  <si>
    <t>EN PROCESO
EN TERMINOS</t>
  </si>
  <si>
    <t>CUMPLIDA</t>
  </si>
  <si>
    <t>Cuenta de CÓDIGO ACCIÓN</t>
  </si>
  <si>
    <t>Total general</t>
  </si>
  <si>
    <t>Acciones</t>
  </si>
  <si>
    <t>Hallazgos</t>
  </si>
  <si>
    <t>META</t>
  </si>
  <si>
    <t>Compartido</t>
  </si>
  <si>
    <t>ANÁLISIS SEGUIMIENTO OCI - Marzo 31 de 2024</t>
  </si>
  <si>
    <t>CUMPLIMIENTO a marzo 31 de 2024</t>
  </si>
  <si>
    <t>ESTADO a marzo 31 de 2024</t>
  </si>
  <si>
    <t>ANÁLISIS SEGUIMIENTO OCI - Junio 30 de 2024</t>
  </si>
  <si>
    <t>CUMPLIMIENTO a junio 30 de 2024</t>
  </si>
  <si>
    <t>ESTADO a junio 30 de 2024</t>
  </si>
  <si>
    <t>2024 2024</t>
  </si>
  <si>
    <t>3.4.2.1</t>
  </si>
  <si>
    <t>Elaborar y formalizar en el SIG un anexo técnico tipo que entre otras, incluya la instrucción que asegure que los perfiles del personal requerido coincidan con los del personal establecido en el estudio de mercado.</t>
  </si>
  <si>
    <t>Realizar mesas de trabajo para socialización de los documentos que componen la estructuración del proceso de selección.</t>
  </si>
  <si>
    <t>No se discriminó la totalidad del recurso humano requerido en los términos definitivos utilizados en el costeo, dado que no se estableció un perfil.</t>
  </si>
  <si>
    <t>Anexo técnico implementado</t>
  </si>
  <si>
    <t>2 Mesas de trabajo</t>
  </si>
  <si>
    <t>Mesas realizadas / mesas programadas</t>
  </si>
  <si>
    <t>Subgerencia de Ejecución de Proyectos</t>
  </si>
  <si>
    <t>Subgerencia de Ejecución de Proyectos - Dirección de Contratación</t>
  </si>
  <si>
    <t>Hallazgo administrativo con presunta incidencia disciplinaria por sobrecostos al incluir en el estudio de mercado un perfil no requerido en la invitación, ni en el contrato de interventoría No. 137 de 2022</t>
  </si>
  <si>
    <t xml:space="preserve">Se elaboró un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el tercer trimestre de 2024 en la intranet de RenoBo para que sea empleado en los futuros procesos de contratación en ejecución de proyectos. </t>
  </si>
  <si>
    <t>ANÁLISIS SEGUIMIENTO OCI - Septiembre 30 de 2024</t>
  </si>
  <si>
    <t>CUMPLIMIENTO a septiembre 30 de 2024</t>
  </si>
  <si>
    <t>ESTADO a septiembre 30 de 2024</t>
  </si>
  <si>
    <t>Durante la vigencia 2024 se socializó en intranet el video "¡Conoce más de sobre el Equipo Técnico de Abastecimiento!" lo cual buscaba dar a conocer a la Empresa la nueva forma de estructurar procesos desde la Dirección de Contratación. 
http://10.115.245.74/videos/conoce-mas-de-sobre-el-equipo-tecnico-de-abastecimiento
Se adelantarán mesas de trabajo en octubre y noviembre de 2024 para socialización de los documentos que componen la estructuración del proceso de selección.</t>
  </si>
  <si>
    <t>No se programaron mesas de trabajo durante el período de reporte. Se programarán y realizarán en el segundo semestre de 2024 teniendo en cuenta el término de la actividad de elaboración del documento técnico de borrador de anexo técnico, ya que hasta ese período se contará con la versión definitiva de dicho documento.</t>
  </si>
  <si>
    <t>Se adelantó revisión del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la intranet de RenoBo el último trimestre de 2024 para que sea empleado en los futuros procesos de contratación en ejecución de proyectos tanto de obra como de interventoría.
Pendiente reunión de seguimiento que se llevará a cabo el 16 de octubre de 2024 para revisión y ajuste final al documento con Directores Técnicos del Área de la Subgerencia de Ejecución de Proyectos para posterior aprobación y cargue.</t>
  </si>
  <si>
    <t>ANÁLISIS SEGUIMIENTO OCI - Diciembre 31 de 2024</t>
  </si>
  <si>
    <t>CUMPLIMIENTO a diciembre 31 de 2024</t>
  </si>
  <si>
    <t>ESTADO a diciembre 31 de 2024</t>
  </si>
  <si>
    <t>7.1.2.1</t>
  </si>
  <si>
    <t>7.2.2.1</t>
  </si>
  <si>
    <t>7.2.2.2</t>
  </si>
  <si>
    <t>7.2.2.3</t>
  </si>
  <si>
    <t>7.2.2.4</t>
  </si>
  <si>
    <t>7.2.2.7</t>
  </si>
  <si>
    <t>7.2.2.8</t>
  </si>
  <si>
    <t>7.2.2.9</t>
  </si>
  <si>
    <t>7.2.3.1</t>
  </si>
  <si>
    <t>7.2.3.2</t>
  </si>
  <si>
    <t>7.2.5.1</t>
  </si>
  <si>
    <t xml:space="preserve">Los Drives creados para consulta de la información por parte de la Empresa no fueron consultados de manera inmediata por el ente de control y cuando los consultaron estaban deshabilitados. Dos items del requerimiento fueron entregados de manera posterior a la fecha establecida por el ente de control. </t>
  </si>
  <si>
    <t>Omisiones involuntarias, fallos en la coordinación o limitaciones legales que afectaron la entrega.</t>
  </si>
  <si>
    <t>Fallas técnicas, incompatibilidades o restricciones del sistema utilizado para transmitir la información requerida.</t>
  </si>
  <si>
    <t>Declaración desierta de procesos precontractuales que se desarrollaron con base en los productos entregados por la Consultoría. Productos utilizados de manera posterior en la ejecución del proyecto.</t>
  </si>
  <si>
    <t>Declaración de desierta de procesos precontractuales que se desarrollaron con base en los productos entregados por la Consultoría. Productos utilizados de manera posterior en la ejecución del proyecto.</t>
  </si>
  <si>
    <t>Dispersión de la información asociada al contrato en diferentes plataformas o actores que se involucran dentro de la ejecución del convenio y del contrato.</t>
  </si>
  <si>
    <t>No utilización de materiales de obra del contrato de primeros auxilios en el contrato de obra subsiguiente al mismo.</t>
  </si>
  <si>
    <t>No se incluyó en la propuesta asociada al contrato un cuadro detallado con la descripción de cada uno de los costos reembolsables</t>
  </si>
  <si>
    <t>Carencia de documentación detallada frente a las características de los servicios contratados.</t>
  </si>
  <si>
    <t>Presuntas debilidades en el control y seguimiento de la publicación de la totalidad de los documentos contractuales en el SECOP II.</t>
  </si>
  <si>
    <t>Presuntas debilidades en el control y seguimiento en la obligación de actualizar las garantías exigidas para la ejecución del contrato.</t>
  </si>
  <si>
    <t>Presuntas debilidades en el control y seguimiento en la obligación de liquidar los contratos en los términos señalados en estos.</t>
  </si>
  <si>
    <t>No aceptación por parte del ente de control del argumento expresado por el Empresa a pesar de existir la norma correspondiente.</t>
  </si>
  <si>
    <t>Debilidad en el envío de los soportes necesarios en el respaldo de la respuesta de la observación (Devolución de recursos pago IVA)</t>
  </si>
  <si>
    <t>Presuntas debilidades en la supervisión para el control en la ejecución técnica, administrativa y financiera de los contratos</t>
  </si>
  <si>
    <t>Generar y socializar lineamiento general para creación de formatos de lista de chequeo de los soportes que se entregan al ente de control con la respuesta de cada requerimiento, para ser avalada por quien delegue el responsable de la respuesta.</t>
  </si>
  <si>
    <t>Redactar una cláusula que establezca la obligación del contratante (RenoBo) de especificar entrega y cesión de los productos resultantes de dichos contratos a la entidad con la que se tenga suscrito el convenio interadministrativo y libere a la Empresa de toda responsabilidad sobre la utilización de los mismos para ser incluida en las minutas que corresponda.</t>
  </si>
  <si>
    <t>Actualizar y socializar la Guía de Gestión Integral de Proyectos de la Empresa o el documento que corresponda, respecto a los lineamientos generales para estructuración en la definición de esquemas de negocios.</t>
  </si>
  <si>
    <t>Establecer lineamientos generales para disposición de repositorios y los responsables de la organización, administración y acceso a la información tanto de los convenios, como contratos que se deriven de ellos.</t>
  </si>
  <si>
    <t>Implementar lineamientos y directrices generales definidos para la organización, administración, disposición y acceso a la información relacionada con los convenios y los contratos derivados de estos.</t>
  </si>
  <si>
    <t>Actualizar y socializar el procedimiento de ejecución de obra, incluyendo los lineamientos relacionados con la naturaleza de los contratos de primeros auxilios para los bienes de interés cultural.</t>
  </si>
  <si>
    <t>Elaborar y socializar Circular unificada señalando los lineamientos generales para los pagos de costos reembolsables.</t>
  </si>
  <si>
    <t>Elaborar y socializar una circular que incluya los lineamientos generales para la generación, administración y manejo de la información de los Comités de Compras y Contrataciones de los proyectos con contratos de administración delegada.</t>
  </si>
  <si>
    <t>Socializar a las partes interesadas la instrucción para el control y seguimiento de la publicación de la totalidad de los documentos contractuales en el SECOP II dirigido a los supervisores y apoyos a la supervisión.</t>
  </si>
  <si>
    <t>Socializar a las partes interesadas la instrucción para el control y seguimiento en la obligación de actualizar las garantías exigidas para la ejecución del contrato, dirigido a los supervisores y apoyos a la supervisión.</t>
  </si>
  <si>
    <t>Elaborar y socializar una circular de lineamientos generales para el seguimiento y control de las liquidaciones de los contratos, dirigido a los supervisores, apoyos a la supervisión y contratistas.</t>
  </si>
  <si>
    <t>Elaborar y socializar a las partes interesadas una circular con los lineamientos generales sobre la naturaleza de los recursos y las excepciones que aplican en el pago de impuestos en los contratos.</t>
  </si>
  <si>
    <t>Elaborar y socializar a las partes interesadas una circular con los lineamientos generales del concepto emitido por la Secretaría Distrital de Hacienda, respecto a que los contratos que se adelantan desde la Empresa no tienen IVA sobre Utilidad y, por lo tanto, ya no formula dentro de sus presupuestos este rubro.</t>
  </si>
  <si>
    <t>Requerimientos con respuesta completa y oportuna</t>
  </si>
  <si>
    <t>(No. requerimientos con respuesta oportuna y completa / No. requerimientos efectuados)*100</t>
  </si>
  <si>
    <t>Lineamiento creación formatos lista de chequeo entrega soportes respuestas entes de control</t>
  </si>
  <si>
    <t xml:space="preserve"> Lineamiento generado y socializado</t>
  </si>
  <si>
    <t>Lineamiento entrega física en medio magnético de los soportes de la información requerida</t>
  </si>
  <si>
    <t>Cláusula obligación contratante</t>
  </si>
  <si>
    <t>Guía de Gestión Integral de Proyectos o el documento que corresponda, actualizado y socializado.</t>
  </si>
  <si>
    <t xml:space="preserve"> 
Guía o Documento actualizado y socializado</t>
  </si>
  <si>
    <t xml:space="preserve">Lineamiento repositorios y responsables administración información convenios y contratos.  </t>
  </si>
  <si>
    <t>Convenios y contratos derivados debidamente organizados y almacenados en el repositorio</t>
  </si>
  <si>
    <t>(Número de convenios y contratos derivados debidamente organizados y almacenados en el repositorio/ Número de convenios y contratos vigentes)*100</t>
  </si>
  <si>
    <t xml:space="preserve">Procedimiento de ejecución de obra actualizado  </t>
  </si>
  <si>
    <t>Procedimiento de ejecución de obra actualizado y socializado en el SIG</t>
  </si>
  <si>
    <t>Circular unificada lineamientos costos reembolsables</t>
  </si>
  <si>
    <t>Circular elaborada y socializada</t>
  </si>
  <si>
    <t>Circular lineamientos en Comités de Compras y Contrataciones</t>
  </si>
  <si>
    <t>Acta socialización sobre publicación de totalidad de documentos en la plataforma SECOP</t>
  </si>
  <si>
    <t>Acta de socialización</t>
  </si>
  <si>
    <t>Acta socialización sobre actualización de garantías en ejecución del contrato</t>
  </si>
  <si>
    <t>Circular lineamientos para el seguimiento y control de las liquidaciones</t>
  </si>
  <si>
    <t>Circular lineamientos sobre recursos y excepciones en pago de impuestos</t>
  </si>
  <si>
    <t>Circular elaborada y socializada de lineamientos sobre impuestos e IVA</t>
  </si>
  <si>
    <t>Todas las áreas involucradas en la respuesta del requerimiento</t>
  </si>
  <si>
    <t>Dirección Administrativa y TICs</t>
  </si>
  <si>
    <t>Dirección de contratación</t>
  </si>
  <si>
    <t>Dirección Técnica de Estructuración de Proyectos-Subgerencia de Planeamiento y Estructuración-OAP</t>
  </si>
  <si>
    <t xml:space="preserve">
Supervisores de convenios y contratos</t>
  </si>
  <si>
    <t xml:space="preserve">Subgerencia de Ejecución de Proyectos </t>
  </si>
  <si>
    <t>Subgerencia de Gestión Corporativa - Dirección Financiera</t>
  </si>
  <si>
    <t>Subgerencia de Ejecución de Proyectos - Dirección Financiera - Dirección de Gestión Predial</t>
  </si>
  <si>
    <t xml:space="preserve">Subgerencia de Ejecución de Proyectos - Dirección Financiera </t>
  </si>
  <si>
    <t>Hallazgo administrativo con presunta incidencia disciplinaria por la entrega de información incompleta en desarrollo de la Actuación Especial de Fiscalización No. 64 PAD 2024</t>
  </si>
  <si>
    <t>Hallazgo administrativo con incidencia fiscal por valor de $2.900.000.000 y presunta incidencia disciplinaria por la celebración y pago del contrato 01 de 2019, cuyos productos no fueron utilizado por RENOBO, en la ejecución del proyecto “Bronx Distrito Creativo”</t>
  </si>
  <si>
    <t>Hallazgo administrativo y fiscal con presunta incidencia disciplinaria por falta de planeación en la suscripción y pago de los contratos No. PAD-BDC-01-2020 PAD – BDC-02-2020, por valor de $1.300.640.425, por invertir recursos en obras que serían desmontadas al iniciar el contrato de obra que tuvo por objeto la intervención total del bien de interés cultural</t>
  </si>
  <si>
    <t>Hallazgo administrativo con incidencia fiscal y presunta disciplinaria por el reembolso efectuado al Contratista por la compra de equipos por la suma de $46.817.700</t>
  </si>
  <si>
    <t>Hallazgo administrativo y fiscal con presunta incidencia disciplinaria por sobrecostos en el pago de alquiler de equipos por valor de $22.253.000, en el Contrato 020 de 2022</t>
  </si>
  <si>
    <t>Hallazgo administrativo, con presunta incidencia disciplinaria, por debilidades en el control y seguimiento de la publicación de la totalidad de los documentos contractuales en el SECOP II</t>
  </si>
  <si>
    <t>Hallazgo administrativo, con presunta incidencia disciplinaria, por debilidades en el control y seguimiento en la obligación de actualizar las garantías exigidas para la ejecución del contrato</t>
  </si>
  <si>
    <t>Hallazgo administrativo por incumplimiento en el término de liquidación del contrato</t>
  </si>
  <si>
    <t>Hallazgo administrativo y fiscal por valor de $245.569.000, con presunta incidencia disciplinaria, por el pago del impuesto de delineación urbana en la licencia 11001-5-21-1656 para la construcción Centro talento Creativo</t>
  </si>
  <si>
    <t>Hallazgo administrativo y fiscal por valor de $18.728.166, con presunta incidencia disciplinaria, por el pago del impuesto del IVA sobre la utilidad en el contrato 001 de 2020-Consorcio La Estanzuela</t>
  </si>
  <si>
    <t>Hallazgo administrativo con presunta incidencia disciplinaria, por incumplimiento de procedimientos y mecanismos de verificación y evaluación que tiene la empresa, para procurar que todas las actividades, operaciones y actuaciones se cumplieran, para la entrega de áreas de cesión y de urbanismo que se construyeron en desarrollo de los proyectos Ciudadela El Porvenir, Ciudadela Nuevo Usme; Avenida Usminia que actualmente no se han entregado, y que es necesario disponer de nuevos recursos para su terminación después de más de cinco (5) años de ser culminadas</t>
  </si>
  <si>
    <t>El 8 de octubre se celebró la primera mesa de trabajo sobre los documentos que componen la estructuración del proceso de selección RENOBO-IP-05-2024 que tiene como objeto CONTRATAR POR EL SISTEMA DE PRECIOS UNITARIOS FIJOS SIN FORMULA DE REAJUSTE LA CONSTRUCCIÓN DE LA RAMPA DEL COLEGIO DISTRITAL LA CANDELARIA, SEDE A - LA CONCORDIA Y OBRAS COMPLEMENTARIAS en la cual participaron los profesionales de la Dirección Técnica de Gestión de Proyectos de la Empresa y fueron revisados los estudios previos, el anexo técnico y la publicación del proyecto de términos de referencia.</t>
  </si>
  <si>
    <t>Claúsula obligación contratante redactada y socializada</t>
  </si>
  <si>
    <t>INCUMPLIDA</t>
  </si>
  <si>
    <t>Con el fin de reportar gestiones para avanzar en el desarrollo de la presente acción se han realizado dos sesiones con las diferentes áreas que apoyan el ejercicio:
* 19/12/2024 - Se realizó sesión de contexto general de la causa del hallazgo con el fin de establecer propuestas para la hoja de ruta del cumplimiento de la acción. Esta sesión se llevó a cabo con la Oficina Asesora de Planeación y la Dirección Técnica de Estructuración de Proyectos.
*08/01/2025 - Se realizó sesión donde se definió un alcance preliminar para la estructuración de los lineamientos a incluir en la guía de proyectos o el documento que se considere. Se planteó realizar una sesión adicional antes de finalizar el mes de enero para decantar ideas y avanzar en la construcción de los lineamientos. Esta sesión se llevó a cabo con la Oficina Asesora de Planeación, la Subgerencia de Ejecución de Proyectos y la Dirección Técnica de Estructuración de Proyectos.</t>
  </si>
  <si>
    <t>ANÁLISIS SEGUIMIENTO OCI - Marzo 31 de 2025</t>
  </si>
  <si>
    <t>CUMPLIMIENTO a marzo 31 de 2025</t>
  </si>
  <si>
    <t>ESTADO a marzo 31 de 2025</t>
  </si>
  <si>
    <t>Durante el período del informe (01 de enero de 2025 / 31 de marzo de 2025), con el fin de avanzar en el desarrollo de la presente acción se han realizado las siguientes gestiones:
- 14/01/2025: Se realizó una sesión de trabajo en la que se inició la redacción de los lineamientos a seguir en los procesos de contratación para las fases de Prefactibilidad y Factibilidad. Esta sesión contó con la participación de la Subgerencia de Ejecución de Proyectos y la Dirección Técnica de Estructuración de Proyectos, en línea con lo planteado en la sesión anterior del 08/01/2025.
- Se incluyeron, de manera preliminar, en la versión editable de la Guía de Proyectos los lineamientos propuestos y desarrollados hasta el momento.
- 08/04/2025: Se llevó a cabo una sesión informativa para revisar la propuesta de la nueva estructura de la Guía de Proyectos, que actualmente se encuentra en construcción y en revisión por parte de diferentes directivos. Durante la sesión, se analizó cómo se debe incorporar la propuesta de lineamientos, considerando los cambios propuestos en la Guía. Dado estos ajustes, se procederá a modificar la redacción de los lineamientos para asegurar su coherencia y armonía con la nueva estructura.</t>
  </si>
  <si>
    <t>El 28 de enero de 2025 se celebró la segunda mesa de trabajo para el proceso No. RENOBO-CD-013-2025 el cual tiene como objeto: "Contratar los servicios especializados de embalaje, traslado, puesta en sitio, e instalación de los bienes de la Empresa de Renovación y Desarrollo Urbano de Bogotá D.C.".
En dicha reunión participaron los profesionales jurídicos y técnicos de la Dirección de Contratación y los profesionales jurídicos y técnicos de la Dirección administrativa y de TIC, con el fin de revisar los documentos previos, anexo técnico y en particular el estudio de mercado que fue preparado por el área técnica. Adicionalmente, al finalizar la reunión los profesionales de la Dirección de Contratación dieron algunas recomendaciones a los profesionales de la Dirección Administrativa y de TIC para continuar con trámite del proceso de selección.</t>
  </si>
  <si>
    <t>Número de anexos técnicos diligenciados / Número de procesos tramitados</t>
  </si>
  <si>
    <t>Durante el proceso de desarrollo del anexo técnico tipo, se realizaron diferentes revisiones y ajustes al documento con el fin de garantizar la claridad y aplicabilidad de los lineamientos, por parte de representantes del equipo técnico y jurídico de la Subgerencia de Ejecución de Proyectos, así como de la Dirección de Contratación. Actualmente, el anexo se encuentra en su fase final de validación para proceder con su formalización en el Sistema Integrado de Gestión (SIG)</t>
  </si>
  <si>
    <t>Se llevaron a cabo mesas de trabajo para la redacción de la circular. Durante este proceso, se realizaron diferentes revisiones y ajustes al documento, con el fin de garantizar la claridad y aplicabilidad de los lineamientos, por parte de representantes del equipo técnico y jurídico de la Subgerencia de Ejecución de Proyectos, así como de la Dirección de Contratación. Actualmente, la circular se encuentra en su fase final de validación para proceder con su socialización.</t>
  </si>
  <si>
    <t>Se cumplió con la acción prevista, mediante la socialización de la instrucción relacionada con el control y seguimiento de la actualización de las garantías exigidas para la ejecución de los contratos. Esta actividad fue dirigida a los supervisores y apoyos a la supervisión, y se cuenta con el acta de socialización respectiva.  Igualmente fue socializada vía TAMPUS.</t>
  </si>
  <si>
    <t>Se cumplió con la elaboración y socialización de la circular con los lineamientos generales para el seguimiento y control de la liquidación de los contratos. Esta fue dirigida a los supervisores, apoyos a la supervisión y contratistas, y se encuentra debidamente documentada.  Igualmente fue socializada vía TAMPUS.</t>
  </si>
  <si>
    <t>Se cumplió con la elaboración y socialización de la circular que define los lineamientos generales sobre la naturaleza de los recursos y las excepciones aplicables al pago de impuestos en los contratos. La circular fue divulgada entre las partes interesadas conforme a lo requerido vía TAMPUS.</t>
  </si>
  <si>
    <t>Se cumplió con la elaboración y socialización de la circular que contiene los lineamientos generales del concepto emitido por la Secretaría Distrital de Hacienda, según el cual los contratos de la Empresa no incluyen IVA sobre utilidad. La circular fue debidamente compartida con las partes interesadas vía TAMPUS.</t>
  </si>
  <si>
    <t>Se cumplió con la acción establecida, realizando la socialización de la instrucción dirigida a las partes interesadas para el control y seguimiento en la supervisión de la ejecución técnica, administrativa y financiera de los contratos. La sesión se llevó a cabo conforme a lo programado y quedó registrada mediante el acta correspondiente.</t>
  </si>
  <si>
    <t xml:space="preserve">Desde la Dirección Financiera se avanza en la verificación de las causas asociadas al hallazgo, identificando las actualizaciones que se requieren en los documentos del proceso en materia de lineamientos para los pagos de costos reembolsables. </t>
  </si>
  <si>
    <t>Durante el mes de febrero y marzo de 2025 se elaboró y redactó una cláusula que se incluirá en los anexos técnicos y minutas de los contratos de los procesos de selección que sean adelantados por la Empresa, en los convenios interadministrativos que se suscriban y en las ofertas de servicios que presente la Empresa, relacionados con estudios, diseños técnicos y/o arquitectónicos y, sin limitarse a estos. Esta cláusula incluye un apartado de propiedad intelectual, así como también, otra relacionada con la entrega de productos y exoneración de responsabilidad de los daños y perjuicios que puedan generarse a la Empresa por el uso o no uso inadecuado que realice el tercero.
Como base para la elaboración de la cláusula se tuvo en cuenta un proceso de selección de la Empresa y la redacción quedaría de la siguiente manera: "Entrega de productos y exoneración de responsabilidad
La EMPRESA DE RENOVACIÓN Y DESARROLLO URBANO DE BOGOTÁ D.C. (RenoBo), se compromete a entregar los estudios, diseños técnicos y/o arquitectónicos a la entidad [Nombre de la Entidad] con la cual suscribe el presente Convenio Marco interadministrativo.
La EMPRESA DE RENOVACIÓN Y DESARROLLO URBANO DE BOGOTÁ D.C. (RenoBo), no será responsable en ningún caso de los daños y perjuicios que se puedan generar por el no uso o uso inadecuado, destino o aprovechamiento que realice la entidad [Nombre de la Entidad], de los productos entregados y descritos en el párrafo anterior."
De igual manera se comparte el apartado de propiedad intelectual así:
"Propiedad intelectual
Asimismo, La EMPRESA DE RENOVACIÓN Y DESARROLLO URBANO DE BOGOTÁ D.C. (RenoBo), transfiere los derechos de propiedad industrial y los derechos patrimoniales sobre los estudios, diseños técnicos y/o arquitectónicos a la entidad [Nombre de la Entidad] con la cual suscribe el presente Convenio Marco interadministrativo. Incluyendo, entre otros, la reproducción, distribución, transformación, comunicación pública, puesta a disposición de forma ilimitada y cualquier otro derecho conocido o por conocerse, en todas las modalidades de explotación y formas de utilización que sean posibles dentro del ambiente análogo, digital o cualquier otro entorno tecnológico."
Adicionalmente la cláusula fue socializada con los profesionales de la Dirección de Contratación el pasado 21 de marzo de 2025.
Finalmente se socializo a través de correo institucional a los diferentes colaboradores de la Empresa la inclusión de la cláusula que se implementará en documentos no controlados para los procesos de selección que así lo requieran.</t>
  </si>
  <si>
    <t>Se cumplió con la acción programada, llevando a cabo la socialización de la instrucción para el control y seguimiento de la publicación de la totalidad de los documentos contractuales en el SECOP II. La socialización se realizó internamente mediante una sesión que fue dirigida a los supervisores y apoyos a la supervisión, y quedó debidamente registrada en el acta correspondiente. La socialización fue igualmente realizada externamente a la totalidad de contratistas de Estudios y Diseños, Obra y a las interventorías. Igualmente fue socializada a los integrantes de la sugerencia de ejecución de proyectos vía TAMPUS.</t>
  </si>
  <si>
    <t>Socializar a las partes interesadas la instrucción para el control y seguimiento en la supervisión y aplicación de los controles en la ejecución técnica, administrativa y financiera de los contratos para su entrega.</t>
  </si>
  <si>
    <t>Generar lineamiento general para entrega física en medio magnético (DVD,USB, etc),  posterior al radicado magnético, de soportes o información requerida por el ente de control, independientemente que en la respuesta del requerimiento se cite un link de acceso lógico (Drive)</t>
  </si>
  <si>
    <t>Desde la Dirección Administrativa y de TIC se establece una lista de chequeo de uso interno, para dar respuesta a todos los requerimientos de la ciudadanía y entes de control, en la que se garantiza que la información solicitada se remita de forma organizada y completa y accesible siguiendo el procedimiento de relación con entes externos de control direccionada por el proceso de evaluación y seguimiento.</t>
  </si>
  <si>
    <t xml:space="preserve">Desde la Dirección Administrativa y de TIC se establecen controles para que la información sea accesible y controlada, entregando información física en medio magnético (DVD,USB),  posterior al radicado magnético, de soportes o información requerida por el ente de control, independientemente que en la respuesta del requerimiento se cite un link de acceso lógico evitando el uso de Drives y enlaces sin certeza de las versiones finales de los documentos remitidos. </t>
  </si>
  <si>
    <t>Verificación previa de la información que será remitida al ente de control, verificando los permisos de acceso y el envío de la información completa conforme a los requerimientos establecidos.</t>
  </si>
  <si>
    <t>Se desarrolló un plan de trabajo desde la Dirección Técnica de Gestión de Proyectos para el desarrollo de la Guía de Ejecución de Obra, esta incluirá los lineamientos relacionados con la naturaleza de los contratos de primeros auxilios para los bienes de interés cultural, tal como lo establece la acción definida en el plan de mejoramiento. El Plan de trabajo fue socializado con la Jefe de la Oficina de Planeación para que participaran en la formalización de este documento en el SIG. Actualmente se cuenta con un borrador del documento de la Guía de Ejecución de Obra.</t>
  </si>
  <si>
    <t>Para el cumplimiento de esta acción, la Empresa ha atendido 157 requerimientos de Entes de Control, con oportunidad y de manera completa; los distintos procesos han allegado los soportes y las evidencias de manera ágil y con accesibilidad para ser revisadas previo a su envío a los órganos de control, a través de radicados TAMPUS.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</si>
</sst>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9"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0" fillId="0" borderId="0" xfId="0" applyAlignment="1">
      <alignment horizontal="right"/>
    </xf>
    <xf numFmtId="0" fontId="8" fillId="0" borderId="0" xfId="0" applyFont="1" applyAlignment="1">
      <alignment horizontal="right"/>
    </xf>
    <xf numFmtId="0" fontId="0" fillId="0" borderId="0" xfId="0" pivotButton="1"/>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7"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lignment horizontal="justify" vertical="center" wrapText="1"/>
    </xf>
    <xf numFmtId="9" fontId="5" fillId="3" borderId="1" xfId="1" applyFont="1" applyFill="1" applyBorder="1" applyAlignment="1">
      <alignment horizontal="center" vertical="center" wrapText="1"/>
    </xf>
    <xf numFmtId="9" fontId="5" fillId="3" borderId="1" xfId="1" applyFont="1" applyFill="1" applyBorder="1" applyAlignment="1">
      <alignment horizontal="left" vertical="center" wrapText="1"/>
    </xf>
    <xf numFmtId="164" fontId="5" fillId="3" borderId="1" xfId="0" applyNumberFormat="1" applyFont="1" applyFill="1" applyBorder="1" applyAlignment="1" applyProtection="1">
      <alignment horizontal="center" vertical="center" wrapText="1"/>
      <protection locked="0"/>
    </xf>
    <xf numFmtId="0" fontId="0" fillId="0" borderId="1" xfId="0" applyBorder="1"/>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5" fillId="3" borderId="1" xfId="1" applyNumberFormat="1" applyFont="1" applyFill="1" applyBorder="1" applyAlignment="1">
      <alignment horizontal="center" vertical="center" wrapText="1"/>
    </xf>
    <xf numFmtId="9" fontId="5" fillId="3" borderId="1" xfId="1" applyFont="1" applyFill="1" applyBorder="1" applyAlignment="1">
      <alignmen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7" fillId="5" borderId="1" xfId="0" applyFont="1" applyFill="1" applyBorder="1" applyAlignment="1" applyProtection="1">
      <alignment horizontal="left" vertical="center"/>
      <protection locked="0"/>
    </xf>
    <xf numFmtId="0" fontId="5" fillId="5" borderId="1" xfId="0" applyFont="1" applyFill="1" applyBorder="1" applyAlignment="1" applyProtection="1">
      <alignment horizontal="justify" vertical="center" wrapText="1"/>
      <protection locked="0"/>
    </xf>
    <xf numFmtId="0" fontId="5" fillId="5" borderId="1" xfId="0" applyFont="1" applyFill="1" applyBorder="1" applyAlignment="1">
      <alignment horizontal="justify" vertical="center" wrapText="1"/>
    </xf>
    <xf numFmtId="9" fontId="5" fillId="5" borderId="1" xfId="1" applyFont="1" applyFill="1" applyBorder="1" applyAlignment="1">
      <alignment horizontal="center" vertical="center" wrapText="1"/>
    </xf>
    <xf numFmtId="9" fontId="5" fillId="5" borderId="1" xfId="1" applyFont="1" applyFill="1" applyBorder="1" applyAlignment="1">
      <alignment horizontal="left" vertical="center" wrapText="1"/>
    </xf>
    <xf numFmtId="9" fontId="5" fillId="5" borderId="1" xfId="1" applyFont="1" applyFill="1" applyBorder="1" applyAlignment="1">
      <alignment vertical="center" wrapText="1"/>
    </xf>
    <xf numFmtId="164" fontId="5" fillId="5" borderId="1" xfId="0" applyNumberFormat="1" applyFont="1" applyFill="1" applyBorder="1" applyAlignment="1" applyProtection="1">
      <alignment horizontal="center" vertical="center" wrapText="1"/>
      <protection locked="0"/>
    </xf>
    <xf numFmtId="1" fontId="5" fillId="5" borderId="1" xfId="1"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justify" vertical="center" wrapText="1"/>
      <protection locked="0"/>
    </xf>
    <xf numFmtId="0" fontId="5" fillId="4" borderId="1" xfId="0" applyFont="1" applyFill="1" applyBorder="1" applyAlignment="1">
      <alignment horizontal="justify" vertical="center" wrapText="1"/>
    </xf>
    <xf numFmtId="1" fontId="5" fillId="4" borderId="1" xfId="1" applyNumberFormat="1" applyFont="1" applyFill="1" applyBorder="1" applyAlignment="1">
      <alignment horizontal="center" vertical="center" wrapText="1"/>
    </xf>
    <xf numFmtId="9" fontId="5" fillId="4" borderId="1" xfId="1" applyFont="1" applyFill="1" applyBorder="1" applyAlignment="1">
      <alignment horizontal="left" vertical="center" wrapText="1"/>
    </xf>
    <xf numFmtId="9" fontId="5" fillId="4" borderId="1" xfId="1" applyFont="1" applyFill="1" applyBorder="1" applyAlignment="1">
      <alignment horizontal="center" vertical="center" wrapText="1"/>
    </xf>
    <xf numFmtId="164" fontId="5" fillId="4" borderId="1" xfId="0" applyNumberFormat="1" applyFont="1" applyFill="1" applyBorder="1" applyAlignment="1" applyProtection="1">
      <alignment horizontal="center" vertical="center" wrapText="1"/>
      <protection locked="0"/>
    </xf>
    <xf numFmtId="0" fontId="5" fillId="0" borderId="0" xfId="0" applyFont="1" applyAlignment="1">
      <alignment vertical="center" wrapText="1"/>
    </xf>
  </cellXfs>
  <cellStyles count="2">
    <cellStyle name="Normal" xfId="0" builtinId="0"/>
    <cellStyle name="Porcentaje" xfId="1" builtinId="5"/>
  </cellStyles>
  <dxfs count="2">
    <dxf>
      <alignment horizontal="right"/>
    </dxf>
    <dxf>
      <alignment horizontal="right"/>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5758.829955787034" createdVersion="7" refreshedVersion="7" minRefreshableVersion="3" recordCount="18" xr:uid="{6BE1F9CD-539C-423C-961C-B776C072F5CB}">
  <cacheSource type="worksheet">
    <worksheetSource ref="A3:AD21" sheet="seguim"/>
  </cacheSource>
  <cacheFields count="30">
    <cacheField name="No" numFmtId="0">
      <sharedItems containsSemiMixedTypes="0" containsString="0" containsNumber="1" containsInteger="1" minValue="1" maxValue="18"/>
    </cacheField>
    <cacheField name="CÓDIGO DE LA ENTIDAD" numFmtId="0">
      <sharedItems containsSemiMixedTypes="0" containsString="0" containsNumber="1" containsInteger="1" minValue="263" maxValue="263"/>
    </cacheField>
    <cacheField name="VIGENCIA PAD AUDITORIA o VISITA" numFmtId="0">
      <sharedItems count="2">
        <s v="2024 2024"/>
        <s v="2023 2023" u="1"/>
      </sharedItems>
    </cacheField>
    <cacheField name="CODIGO AUDITORIA SEGÚN PAD DE LA VIGENCIA" numFmtId="0">
      <sharedItems containsSemiMixedTypes="0" containsString="0" containsNumber="1" containsInteger="1" minValue="47" maxValue="197" count="5">
        <n v="65"/>
        <n v="64"/>
        <n v="197" u="1"/>
        <n v="47" u="1"/>
        <n v="49" u="1"/>
      </sharedItems>
    </cacheField>
    <cacheField name="No. HALLAZGO o Numeral del Informe de la Auditoría o Visita" numFmtId="0">
      <sharedItems count="27">
        <s v="3.4.2.1"/>
        <s v="7.1.2.1"/>
        <s v="7.2.2.1"/>
        <s v="7.2.2.2"/>
        <s v="7.2.2.3"/>
        <s v="7.2.2.4"/>
        <s v="7.2.2.7"/>
        <s v="7.2.2.8"/>
        <s v="7.2.2.9"/>
        <s v="7.2.3.1"/>
        <s v="7.2.3.2"/>
        <s v="7.2.5.1"/>
        <s v="7.2.3" u="1"/>
        <s v="4.1.1" u="1"/>
        <s v="3.2.3.1" u="1"/>
        <s v="3.2.1.1 " u="1"/>
        <s v="3.1.2.1" u="1"/>
        <s v="3.2.2.1" u="1"/>
        <s v="3.3.2.1" u="1"/>
        <s v="7.2.1" u="1"/>
        <s v="3.4.2.2" u="1"/>
        <s v="3.2.1.1" u="1"/>
        <s v="3.4.2.4" u="1"/>
        <s v="3.2.1.3" u="1"/>
        <s v="3.4.2.5" u="1"/>
        <s v="3.2.6.1" u="1"/>
        <s v="3.2.5.1" u="1"/>
      </sharedItems>
    </cacheField>
    <cacheField name="CÓDIGO ACCIÓN" numFmtId="0">
      <sharedItems containsSemiMixedTypes="0" containsString="0" containsNumber="1" containsInteger="1" minValue="1" maxValue="4"/>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META" numFmtId="0">
      <sharedItems containsSemiMixedTypes="0" containsString="0" containsNumber="1" containsInteger="1" minValue="1" maxValue="1"/>
    </cacheField>
    <cacheField name="ANÁLISIS SEGUIMIENTO OCI - Marzo 31 de 2024" numFmtId="9">
      <sharedItems containsNonDate="0" containsString="0" containsBlank="1"/>
    </cacheField>
    <cacheField name="CUMPLIMIENTO a marzo 31 de 2024" numFmtId="9">
      <sharedItems containsNonDate="0" containsString="0" containsBlank="1"/>
    </cacheField>
    <cacheField name="ESTADO a marzo 31 de 2024" numFmtId="9">
      <sharedItems containsNonDate="0" containsString="0" containsBlank="1"/>
    </cacheField>
    <cacheField name="ANÁLISIS SEGUIMIENTO OCI - Junio 30 de 2024" numFmtId="9">
      <sharedItems containsBlank="1" longText="1"/>
    </cacheField>
    <cacheField name="CUMPLIMIENTO a junio 30 de 2024" numFmtId="9">
      <sharedItems containsString="0" containsBlank="1" containsNumber="1" minValue="0" maxValue="0.3"/>
    </cacheField>
    <cacheField name="ESTADO a junio 30 de 2024" numFmtId="9">
      <sharedItems containsBlank="1"/>
    </cacheField>
    <cacheField name="ANÁLISIS SEGUIMIENTO OCI - Septiembre 30 de 2024" numFmtId="9">
      <sharedItems containsBlank="1" longText="1"/>
    </cacheField>
    <cacheField name="CUMPLIMIENTO a septiembre 30 de 2024" numFmtId="9">
      <sharedItems containsString="0" containsBlank="1" containsNumber="1" minValue="0.1" maxValue="0.5"/>
    </cacheField>
    <cacheField name="ESTADO a septiembre 30 de 2024" numFmtId="9">
      <sharedItems containsBlank="1"/>
    </cacheField>
    <cacheField name="ANÁLISIS SEGUIMIENTO OCI - Diciembre 31 de 2024" numFmtId="9">
      <sharedItems containsBlank="1" longText="1"/>
    </cacheField>
    <cacheField name="CUMPLIMIENTO a diciembre 31 de 2024" numFmtId="9">
      <sharedItems containsString="0" containsBlank="1" containsNumber="1" minValue="0.1" maxValue="0.5"/>
    </cacheField>
    <cacheField name="ESTADO a diciembre 31 de 2024" numFmtId="9">
      <sharedItems count="4">
        <s v="EN PROCESO_x000a_EN TERMINOS"/>
        <s v="INCUMPLIDA" u="1"/>
        <s v="CUMPLIDA INEFECTIVA" u="1"/>
        <s v="CUMPLIDA" u="1"/>
      </sharedItems>
    </cacheField>
    <cacheField name="ANÁLISIS SEGUIMIENTO OCI - Marzo 31 de 2025" numFmtId="9">
      <sharedItems longText="1"/>
    </cacheField>
    <cacheField name="CUMPLIMIENTO a marzo 31 de 2025" numFmtId="9">
      <sharedItems containsSemiMixedTypes="0" containsString="0" containsNumber="1" minValue="0" maxValue="1"/>
    </cacheField>
    <cacheField name="ESTADO a marzo 31 de 2025" numFmtId="9">
      <sharedItems count="3">
        <s v="EN PROCESO_x000a_EN TERMINOS"/>
        <s v="CUMPLIDA"/>
        <s v="INCUMPLIDA"/>
      </sharedItems>
    </cacheField>
    <cacheField name="FECHA DE INICIO" numFmtId="164">
      <sharedItems containsSemiMixedTypes="0" containsNonDate="0" containsDate="1" containsString="0" minDate="2024-04-11T00:00:00" maxDate="2024-12-06T00:00:00"/>
    </cacheField>
    <cacheField name="FECHA DE TERMINACIÓN" numFmtId="164">
      <sharedItems containsSemiMixedTypes="0" containsNonDate="0" containsDate="1" containsString="0" minDate="2025-03-30T00:00:00" maxDate="2025-12-05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n v="1"/>
    <n v="263"/>
    <x v="0"/>
    <x v="0"/>
    <x v="0"/>
    <n v="1"/>
    <s v="Hallazgo administrativo con presunta incidencia disciplinaria por sobrecostos al incluir en el estudio de mercado un perfil no requerido en la invitación, ni en el contrato de interventoría No. 137 de 2022"/>
    <s v="No se discriminó la totalidad del recurso humano requerido en los términos definitivos utilizados en el costeo, dado que no se estableció un perfil."/>
    <s v="Elaborar y formalizar en el SIG un anexo técnico tipo que entre otras, incluya la instrucción que asegure que los perfiles del personal requerido coincidan con los del personal establecido en el estudio de mercado."/>
    <s v="Anexo técnico implementado"/>
    <s v="Número de anexos técnicos diligenciados / Número de procesos tramitados"/>
    <n v="1"/>
    <m/>
    <m/>
    <m/>
    <s v="Se elaboró un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el tercer trimestre de 2024 en la intranet de RenoBo para que sea empleado en los futuros procesos de contratación en ejecución de proyectos. "/>
    <n v="0.3"/>
    <s v="EN PROCESO_x000a_EN TERMINOS"/>
    <s v="Se adelantó revisión del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la intranet de RenoBo el último trimestre de 2024 para que sea empleado en los futuros procesos de contratación en ejecución de proyectos tanto de obra como de interventoría._x000a__x000a_Pendiente reunión de seguimiento que se llevará a cabo el 16 de octubre de 2024 para revisión y ajuste final al documento con Directores Técnicos del Área de la Subgerencia de Ejecución de Proyectos para posterior aprobación y cargue."/>
    <n v="0.5"/>
    <s v="EN PROCESO_x000a_EN TERMINOS"/>
    <m/>
    <m/>
    <x v="0"/>
    <s v="Durante el proceso de desarrollo del anexo técnico tipo, se realizaron diferentes revisiones y ajustes al documento con el fin de garantizar la claridad y aplicabilidad de los lineamientos, por parte de representantes del equipo técnico y jurídico de la Subgerencia de Ejecución de Proyectos, así como de la Dirección de Contratación. Actualmente, el anexo se encuentra en su fase final de validación para proceder con su formalización en el Sistema Integrado de Gestión (SIG)"/>
    <n v="0.8"/>
    <x v="0"/>
    <d v="2024-04-11T00:00:00"/>
    <d v="2025-04-10T00:00:00"/>
    <s v="Subgerencia de Ejecución de Proyectos"/>
  </r>
  <r>
    <n v="2"/>
    <n v="263"/>
    <x v="0"/>
    <x v="0"/>
    <x v="0"/>
    <n v="2"/>
    <s v="Hallazgo administrativo con presunta incidencia disciplinaria por sobrecostos al incluir en el estudio de mercado un perfil no requerido en la invitación, ni en el contrato de interventoría No. 137 de 2022"/>
    <s v="No se discriminó la totalidad del recurso humano requerido en los términos definitivos utilizados en el costeo, dado que no se estableció un perfil."/>
    <s v="Realizar mesas de trabajo para socialización de los documentos que componen la estructuración del proceso de selección."/>
    <s v="2 Mesas de trabajo"/>
    <s v="Mesas realizadas / mesas programadas"/>
    <n v="1"/>
    <m/>
    <m/>
    <m/>
    <s v="No se programaron mesas de trabajo durante el período de reporte. Se programarán y realizarán en el segundo semestre de 2024 teniendo en cuenta el término de la actividad de elaboración del documento técnico de borrador de anexo técnico, ya que hasta ese período se contará con la versión definitiva de dicho documento."/>
    <n v="0"/>
    <s v="EN PROCESO_x000a_EN TERMINOS"/>
    <s v="Durante la vigencia 2024 se socializó en intranet el video &quot;¡Conoce más de sobre el Equipo Técnico de Abastecimiento!&quot; lo cual buscaba dar a conocer a la Empresa la nueva forma de estructurar procesos desde la Dirección de Contratación. _x000a_http://10.115.245.74/videos/conoce-mas-de-sobre-el-equipo-tecnico-de-abastecimiento_x000a__x000a_Se adelantarán mesas de trabajo en octubre y noviembre de 2024 para socialización de los documentos que componen la estructuración del proceso de selección."/>
    <n v="0.1"/>
    <s v="EN PROCESO_x000a_EN TERMINOS"/>
    <s v="El 8 de octubre se celebró la primera mesa de trabajo sobre los documentos que componen la estructuración del proceso de selección RENOBO-IP-05-2024 que tiene como objeto CONTRATAR POR EL SISTEMA DE PRECIOS UNITARIOS FIJOS SIN FORMULA DE REAJUSTE LA CONSTRUCCIÓN DE LA RAMPA DEL COLEGIO DISTRITAL LA CANDELARIA, SEDE A - LA CONCORDIA Y OBRAS COMPLEMENTARIAS en la cual participaron los profesionales de la Dirección Técnica de Gestión de Proyectos de la Empresa y fueron revisados los estudios previos, el anexo técnico y la publicación del proyecto de términos de referencia."/>
    <n v="0.5"/>
    <x v="0"/>
    <s v="El 28 de enero de 2025 se celebró la segunda mesa de trabajo para el proceso No. RENOBO-CD-013-2025 el cual tiene como objeto: &quot;Contratar los servicios especializados de embalaje, traslado, puesta en sitio, e instalación de los bienes de la Empresa de Renovación y Desarrollo Urbano de Bogotá D.C.&quot;._x000a__x000a_En dicha reunión participaron los profesionales jurídicos y técnicos de la Dirección de Contratación y los profesionales jurídicos y técnicos de la Dirección administrativa y de TIC, con el fin de revisar los documentos previos, anexo técnico y en particular el estudio de mercado que fue preparado por el área técnica. Adicionalmente, al finalizar la reunión los profesionales de la Dirección de Contratación dieron algunas recomendaciones a los profesionales de la Dirección Administrativa y de TIC para continuar con trámite del proceso de selección."/>
    <n v="1"/>
    <x v="1"/>
    <d v="2024-04-11T00:00:00"/>
    <d v="2025-04-10T00:00:00"/>
    <s v="Subgerencia de Ejecución de Proyectos - Dirección de Contratación"/>
  </r>
  <r>
    <n v="3"/>
    <n v="263"/>
    <x v="0"/>
    <x v="1"/>
    <x v="1"/>
    <n v="1"/>
    <s v="Hallazgo administrativo con presunta incidencia disciplinaria por la entrega de información incompleta en desarrollo de la Actuación Especial de Fiscalización No. 64 PAD 2024"/>
    <s v="Los Drives creados para consulta de la información por parte de la Empresa no fueron consultados de manera inmediata por el ente de control y cuando los consultaron estaban deshabilitados. Dos items del requerimiento fueron entregados de manera posterior a la fecha establecida por el ente de control. "/>
    <s v="Verificación previa de la información que será remitida al ente de control, verificando los permisos de acceso y el envío de la información completa conforme a los requerimientos establecidos.  "/>
    <s v="Requerimientos con respuesta completa y oportuna"/>
    <s v="(No. requerimientos con respuesta oportuna y completa / No. requerimientos efectuados)*100"/>
    <n v="1"/>
    <m/>
    <m/>
    <m/>
    <m/>
    <m/>
    <m/>
    <m/>
    <m/>
    <m/>
    <m/>
    <m/>
    <x v="0"/>
    <s v="Para el cumplimiento de esta acción, la Dirección de Contratación ha enviado los soportes y las evidencias de cumplimiento para los requerimientos de los organos de control enviados por el aplicativo de TAMPUS."/>
    <n v="9.0909090909090912E-2"/>
    <x v="0"/>
    <d v="2024-12-05T00:00:00"/>
    <d v="2025-11-30T00:00:00"/>
    <s v="Todas las áreas involucradas en la respuesta del requerimiento"/>
  </r>
  <r>
    <n v="4"/>
    <n v="263"/>
    <x v="0"/>
    <x v="1"/>
    <x v="1"/>
    <n v="2"/>
    <s v="Hallazgo administrativo con presunta incidencia disciplinaria por la entrega de información incompleta en desarrollo de la Actuación Especial de Fiscalización No. 64 PAD 2024"/>
    <s v="Omisiones involuntarias, fallos en la coordinación o limitaciones legales que afectaron la entrega."/>
    <s v="Generar y socializar lineamiento general para creación de formatos de lista de chequeo de los soportes que se entregan al ente de control con la respuesta de cada requerimiento, para ser avalada por quien delegue el responsable de la respuesta."/>
    <s v="Lineamiento creación formatos lista de chequeo entrega soportes respuestas entes de control"/>
    <s v=" Lineamiento generado y socializado"/>
    <n v="1"/>
    <m/>
    <m/>
    <m/>
    <m/>
    <m/>
    <m/>
    <m/>
    <m/>
    <m/>
    <m/>
    <m/>
    <x v="0"/>
    <s v="Desde la Dirección Administrativa y de TICs se establece una lista de chequeo de uso interno, para dar respuesta a todos los requerimientos de la ciudadanía y entes de control, en la que se garantiza que la información solicitada se remita de forma organizada y completa y accesible siguiendo el procedimiento de relación con entes externos de control direccionada por el proceso de evaluación y seguimiento"/>
    <n v="0"/>
    <x v="2"/>
    <d v="2024-12-05T00:00:00"/>
    <d v="2025-03-30T00:00:00"/>
    <s v="Dirección Administrativa y TICs"/>
  </r>
  <r>
    <n v="5"/>
    <n v="263"/>
    <x v="0"/>
    <x v="1"/>
    <x v="1"/>
    <n v="3"/>
    <s v="Hallazgo administrativo con presunta incidencia disciplinaria por la entrega de información incompleta en desarrollo de la Actuación Especial de Fiscalización No. 64 PAD 2024"/>
    <s v="Fallas técnicas, incompatibilidades o restricciones del sistema utilizado para transmitir la información requerida."/>
    <s v="Generar lineamiento general para entrega física en medio magnético (DVD,USB, etc),  posterior al radicado magnético, de soportes o información requerida por el ente de control, independientemente que en la respuesta del requerimiento se cite un link de acceso lógico (Drive).  "/>
    <s v="Lineamiento entrega física en medio magnético de los soportes de la información requerida"/>
    <s v=" Lineamiento generado y socializado"/>
    <n v="1"/>
    <m/>
    <m/>
    <m/>
    <m/>
    <m/>
    <m/>
    <m/>
    <m/>
    <m/>
    <m/>
    <m/>
    <x v="0"/>
    <s v="Desde la Dirección Administrativa y de TICs se establecen controles para que la información sea accesible y controlada, entregando  información física en medio magnético (DVD,USB, etc),  posterior al radicado magnético, de soportes o información requerida por el ente de control, independientemente que en la respuesta del requerimiento se cite un link de acceso lógico evitando el uso de Drives y enlaces sin certeza de las versiones finales de los documentos remitidos. "/>
    <n v="0"/>
    <x v="2"/>
    <d v="2024-12-05T00:00:00"/>
    <d v="2025-03-30T00:00:00"/>
    <s v="Dirección Administrativa y TICs"/>
  </r>
  <r>
    <n v="6"/>
    <n v="263"/>
    <x v="0"/>
    <x v="1"/>
    <x v="2"/>
    <n v="1"/>
    <s v="Hallazgo administrativo con incidencia fiscal por valor de $2.900.000.000 y presunta incidencia disciplinaria por la celebración y pago del contrato 01 de 2019, cuyos productos no fueron utilizado por RENOBO, en la ejecución del proyecto “Bronx Distrito Creativo”"/>
    <s v="Declaración desierta de procesos precontractuales que se desarrollaron con base en los productos entregados por la Consultoría. Productos utilizados de manera posterior en la ejecución del proyecto."/>
    <s v="Redactar una cláusula que establezca la obligación del contratante (RenoBo) de especificar entrega y cesión de los productos resultantes de dichos contratos a la entidad con la que se tenga suscrito el convenio interadministrativo y libere a la Empresa de toda responsabilidad sobre la utilización de los mismos para ser incluida en las minutas que corresponda."/>
    <s v="Cláusula obligación contratante"/>
    <s v="Claúsula obligación contratante redactada y socializada"/>
    <n v="1"/>
    <m/>
    <m/>
    <m/>
    <m/>
    <m/>
    <m/>
    <m/>
    <m/>
    <m/>
    <m/>
    <m/>
    <x v="0"/>
    <s v="Durante el mes de febrero y marzo de 2025 se elaboró y redactó una cláusula que se incluirá en los anexos técnicos y minutas de los contratos de los procesos de selección que sean adelantados por la Empresa, en los convenios interadministrativos que se suscriban y en las ofertas de servicios que presente la Empresa, relacionados con estudios, diseños técnicos y/o arquitectónicos y, sin limitarse a estos. Esta cláusula incluye un apartado de propiedad intelectual, así como también, otra relacionada con la entrega de productos y exoneración de responsabilidad de los daños y perjuicios que puedan generarse a la Empresa por el uso o no uso inadecuado que realice el tercero._x000a__x000a_Como base para la elaboración de la cláusula se tuvo en cuenta un proceso de selección de la Empresa y la redacción quedaría de la siguiente manera: &quot;Entrega de productos y exoneración de responsabilidad_x000a_La EMPRESA DE RENOVACIÓN Y DESARROLLO URBANO DE BOGOTÁ D.C. (RenoBo), se compromete a entregar los estudios, diseños técnicos y/o arquitectónicos a la entidad [Nombre de la Entidad] con la cual suscribe el presente Convenio Marco interadministrativo._x000a_La EMPRESA DE RENOVACIÓN Y DESARROLLO URBANO DE BOGOTÁ D.C. (RenoBo), no será responsable en ningún caso de los daños y perjuicios que se puedan generar por el no uso o uso inadecuado, destino o aprovechamiento que realice la entidad [Nombre de la Entidad], de los productos entregados y descritos en el párrafo anterior.&quot;_x000a__x000a_De igual manera se comparte el apartado de propiedad intelectual así:_x000a_&quot;Propiedad intelectual_x000a_Asimismo, La EMPRESA DE RENOVACIÓN Y DESARROLLO URBANO DE BOGOTÁ D.C. (RenoBo), transfiere los derechos de propiedad industrial y los derechos patrimoniales sobre los estudios, diseños técnicos y/o arquitectónicos a la entidad [Nombre de la Entidad] con la cual suscribe el presente Convenio Marco interadministrativo. Incluyendo, entre otros, la reproducción, distribución, transformación, comunicación pública, puesta a disposición de forma ilimitada y cualquier otro derecho conocido o por conocerse, en todas las modalidades de explotación y formas de utilización que sean posibles dentro del ambiente análogo, digital o cualquier otro entorno tecnológico.&quot;_x000a__x000a_Adicionalmente la cláusula fue socializada con los profesionales de la Dirección de Contratación el pasado 21 de marzo de 2025._x000a__x000a_Finalmente se socializo a través de correo institucional a los diferentes colaboradores de la Empresa la inclusión de la cláusula que se implementará en documentos no controlados para los procesos de selección que así lo requieran._x000a_Soportes:_x000a_- Presentación de la redacción de la Claúsula que será incluida en los documentos no contralados (anexos técnicos y minutas de los contratos)_x000a_- Listado de asistencia del 21 de la socialización del 21 de marzo de 2025._x000a_- Correo enviado a los colaboradores de la Empresa."/>
    <n v="1"/>
    <x v="1"/>
    <d v="2024-12-05T00:00:00"/>
    <d v="2025-03-30T00:00:00"/>
    <s v="Dirección de contratación"/>
  </r>
  <r>
    <n v="7"/>
    <n v="263"/>
    <x v="0"/>
    <x v="1"/>
    <x v="2"/>
    <n v="2"/>
    <s v="Hallazgo administrativo con incidencia fiscal por valor de $2.900.000.000 y presunta incidencia disciplinaria por la celebración y pago del contrato 01 de 2019, cuyos productos no fueron utilizado por RENOBO, en la ejecución del proyecto “Bronx Distrito Creativo”"/>
    <s v="Declaración de desierta de procesos precontractuales que se desarrollaron con base en los productos entregados por la Consultoría. Productos utilizados de manera posterior en la ejecución del proyecto."/>
    <s v="Actualizar y socializar la Guía de Gestión Integral de Proyectos de la Empresa o el documento que corresponda, respecto a los lineamientos generales para estructuración en la definición de esquemas de negocios."/>
    <s v="Guía de Gestión Integral de Proyectos o el documento que corresponda, actualizado y socializado."/>
    <s v=" _x000a_Guía o Documento actualizado y socializado"/>
    <n v="1"/>
    <m/>
    <m/>
    <m/>
    <m/>
    <m/>
    <m/>
    <m/>
    <m/>
    <m/>
    <s v="Con el fin de reportar gestiones para avanzar en el desarrollo de la presente acción se han realizado dos sesiones con las diferentes áreas que apoyan el ejercicio:_x000a__x000a_* 19/12/2024 - Se realizó sesión de contexto general de la causa del hallazgo con el fin de establecer propuestas para la hoja de ruta del cumplimiento de la acción. Esta sesión se llevó a cabo con la Oficina Asesora de Planeación y la Dirección Técnica de Estructuración de Proyectos._x000a_*08/01/2025 - Se realizó sesión donde se definió un alcance preliminar para la estructuración de los lineamientos a incluir en la guía de proyectos o el documento que se considere. Se planteó realizar una sesión adicional antes de finalizar el mes de enero para decantar ideas y avanzar en la construcción de los lineamientos. Esta sesión se llevó a cabo con la Oficina Asesora de Planeación, la Subgerencia de Ejecución de Proyectos y la Dirección Técnica de Estructuración de Proyectos."/>
    <n v="0.1"/>
    <x v="0"/>
    <s v="Durante el período del informe (01 de enero de 2025 / 31 de marzo de 2025), con el fin de avanzar en el desarrollo de la presente acción se han realizado las siguientes gestiones:_x000a__x000a_- 14/01/2025: Se realizó una sesión de trabajo en la que se inició la redacción de los lineamientos a seguir en los procesos de contratación para las fases de Prefactibilidad y Factibilidad. Esta sesión contó con la participación de la Subgerencia de Ejecución de Proyectos y la Dirección Técnica de Estructuración de Proyectos, en línea con lo planteado en la sesión anterior del 08/01/2025._x000a_- Se incluyeron, de manera preliminar, en la versión editable de la Guía de Proyectos los lineamientos propuestos y desarrollados hasta el momento._x000a_- 08/04/2025: Se llevó a cabo una sesión informativa para revisar la propuesta de la nueva estructura de la Guía de Proyectos, que actualmente se encuentra en construcción y en revisión por parte de diferentes directivos. Durante la sesión, se analizó cómo se debe incorporar la propuesta de lineamientos, considerando los cambios propuestos en la Guía. Dado estos ajustes, se procederá a modificar la redacción de los lineamientos para asegurar su coherencia y armonía con la nueva estructura."/>
    <n v="0.2"/>
    <x v="0"/>
    <d v="2024-12-05T00:00:00"/>
    <d v="2025-11-30T00:00:00"/>
    <s v="Dirección Técnica de Estructuración de Proyectos-Subgerencia de Planeamiento y Estructuración-OAP"/>
  </r>
  <r>
    <n v="8"/>
    <n v="263"/>
    <x v="0"/>
    <x v="1"/>
    <x v="2"/>
    <n v="3"/>
    <s v="Hallazgo administrativo con incidencia fiscal por valor de $2.900.000.000 y presunta incidencia disciplinaria por la celebración y pago del contrato 01 de 2019, cuyos productos no fueron utilizado por RENOBO, en la ejecución del proyecto “Bronx Distrito Creativo”"/>
    <s v="Dispersión de la información asociada al contrato en diferentes plataformas o actores que se involucran dentro de la ejecución del convenio y del contrato."/>
    <s v="Establecer lineamientos generales para disposición de repositorios y los responsables de la organización, administración y acceso a la información tanto de los convenios, como contratos que se deriven de ellos."/>
    <s v="Lineamiento repositorios y responsables administración información convenios y contratos.  "/>
    <s v=" Lineamiento generado y socializado"/>
    <n v="1"/>
    <m/>
    <m/>
    <m/>
    <m/>
    <m/>
    <m/>
    <m/>
    <m/>
    <m/>
    <m/>
    <m/>
    <x v="0"/>
    <s v="La Dirección Administrativa y de TICs identifica que el contrato relacionado con el hallazgo no está supervisado por esta Dirección, por lo cual se solicita a la Oficina de Control Interno, ajustar la descripción y responsabilidad de la acción al área que supervisó este contrato."/>
    <n v="0"/>
    <x v="0"/>
    <d v="2024-12-05T00:00:00"/>
    <d v="2025-06-04T00:00:00"/>
    <s v="Dirección Administrativa y TICs"/>
  </r>
  <r>
    <n v="9"/>
    <n v="263"/>
    <x v="0"/>
    <x v="1"/>
    <x v="2"/>
    <n v="4"/>
    <s v="Hallazgo administrativo con incidencia fiscal por valor de $2.900.000.000 y presunta incidencia disciplinaria por la celebración y pago del contrato 01 de 2019, cuyos productos no fueron utilizado por RENOBO, en la ejecución del proyecto “Bronx Distrito Creativo”"/>
    <s v="Dispersión de la información asociada al contrato en diferentes plataformas o actores que se involucran dentro de la ejecución del convenio y del contrato."/>
    <s v="Implementar lineamientos y directrices generales definidos para la organización, administración, disposición y acceso a la información relacionada con los convenios y los contratos derivados de estos."/>
    <s v="Convenios y contratos derivados debidamente organizados y almacenados en el repositorio"/>
    <s v="(Número de convenios y contratos derivados debidamente organizados y almacenados en el repositorio/ Número de convenios y contratos vigentes)*100"/>
    <n v="1"/>
    <m/>
    <m/>
    <m/>
    <m/>
    <m/>
    <m/>
    <m/>
    <m/>
    <m/>
    <m/>
    <m/>
    <x v="0"/>
    <s v="La Dirección de Contratación ha cargado en TAMPUS los contratos que tiene a supervisa y tiene a su cargo."/>
    <n v="8.3333333333333329E-2"/>
    <x v="0"/>
    <d v="2024-12-05T00:00:00"/>
    <d v="2025-12-04T00:00:00"/>
    <s v="_x000a_Supervisores de convenios y contratos"/>
  </r>
  <r>
    <n v="10"/>
    <n v="263"/>
    <x v="0"/>
    <x v="1"/>
    <x v="3"/>
    <n v="1"/>
    <s v="Hallazgo administrativo y fiscal con presunta incidencia disciplinaria por falta de planeación en la suscripción y pago de los contratos No. PAD-BDC-01-2020 PAD – BDC-02-2020, por valor de $1.300.640.425, por invertir recursos en obras que serían desmontadas al iniciar el contrato de obra que tuvo por objeto la intervención total del bien de interés cultural"/>
    <s v="No utilización de materiales de obra del contrato de primeros auxilios en el contrato de obra subsiguiente al mismo."/>
    <s v="Actualizar y socializar el procedimiento de ejecución de obra, incluyendo los lineamientos relacionados con la naturaleza de los contratos de primeros auxilios para los bienes de interés cultural."/>
    <s v="Procedimiento de ejecución de obra actualizado  "/>
    <s v="Procedimiento de ejecución de obra actualizado y socializado en el SIG"/>
    <n v="1"/>
    <m/>
    <m/>
    <m/>
    <m/>
    <m/>
    <m/>
    <m/>
    <m/>
    <m/>
    <m/>
    <m/>
    <x v="0"/>
    <s v="Se desarrolló un plan de trabajo desde la Dirección Técnica de Gestión de Proyectos para el desarrollo de la Guía de Ejecución de Obra, esta incluirá los lineamientos relacionados con la naturaleza de los contratos de primeros auxilios para los bienes de interés cultural, tal como lo establece la acción definida en el plan de mejoramiento. El Plan de trabajo fue socializado con La Jefe de la Oficina de Planeación para que participaran en la formalización de este documento en el SIG. Actualmente se cuenta con un borrador del documento de la Guía de Ejecución de Obra."/>
    <n v="0.5"/>
    <x v="0"/>
    <d v="2024-12-05T00:00:00"/>
    <d v="2025-06-30T00:00:00"/>
    <s v="Subgerencia de Ejecución de Proyectos "/>
  </r>
  <r>
    <n v="11"/>
    <n v="263"/>
    <x v="0"/>
    <x v="1"/>
    <x v="4"/>
    <n v="1"/>
    <s v="Hallazgo administrativo con incidencia fiscal y presunta disciplinaria por el reembolso efectuado al Contratista por la compra de equipos por la suma de $46.817.700"/>
    <s v="No se incluyó en la propuesta asociada al contrato un cuadro detallado con la descripción de cada uno de los costos reembolsables"/>
    <s v="Elaborar y socializar Circular unificada señalando los lineamientos generales para los pagos de costos reembolsables."/>
    <s v="Circular unificada lineamientos costos reembolsables"/>
    <s v="Circular elaborada y socializada"/>
    <n v="1"/>
    <m/>
    <m/>
    <m/>
    <m/>
    <m/>
    <m/>
    <m/>
    <m/>
    <m/>
    <m/>
    <m/>
    <x v="0"/>
    <s v="Desde la Dirección Financiera se avanza en la verificación de las causas asociadas al hallazgo, identificando las actualizaciones que se requieren en los documentos del proceso en materia de lineamientos para los pagos de costos reembolsables. "/>
    <n v="0.1"/>
    <x v="0"/>
    <d v="2024-12-05T00:00:00"/>
    <d v="2025-09-30T00:00:00"/>
    <s v="Subgerencia de Gestión Corporativa - Dirección Financiera"/>
  </r>
  <r>
    <n v="12"/>
    <n v="263"/>
    <x v="0"/>
    <x v="1"/>
    <x v="5"/>
    <n v="1"/>
    <s v="Hallazgo administrativo y fiscal con presunta incidencia disciplinaria por sobrecostos en el pago de alquiler de equipos por valor de $22.253.000, en el Contrato 020 de 2022"/>
    <s v="Carencia de documentación detallada frente a las características de los servicios contratados."/>
    <s v="Elaborar y socializar una circular que incluya los lineamientos generales para la generación, administración y manejo de la información de los Comités de Compras y Contrataciones de los proyectos con contratos de administración delegada."/>
    <s v="Circular lineamientos en Comités de Compras y Contrataciones"/>
    <s v="Circular elaborada y socializada"/>
    <n v="1"/>
    <m/>
    <m/>
    <m/>
    <m/>
    <m/>
    <m/>
    <m/>
    <m/>
    <m/>
    <m/>
    <m/>
    <x v="0"/>
    <s v="Se llevaron a cabo mesas de trabajo para la redacción de la circular. Durante este proceso, se realizaron diferentes revisiones y ajustes al documento, con el fin de garantizar la claridad y aplicabilidad de los lineamientos, por parte de representantes del equipo técnico y jurídico de la Subgerencia de Ejecución de Proyectos, así como de la Dirección de Contratación. Actualmente, la circular se encuentra en su fase final de validación para proceder con su socialización."/>
    <n v="0.8"/>
    <x v="0"/>
    <d v="2024-12-05T00:00:00"/>
    <d v="2025-06-30T00:00:00"/>
    <s v="Subgerencia de Ejecución de Proyectos - Dirección de Contratación"/>
  </r>
  <r>
    <n v="13"/>
    <n v="263"/>
    <x v="0"/>
    <x v="1"/>
    <x v="6"/>
    <n v="1"/>
    <s v="Hallazgo administrativo, con presunta incidencia disciplinaria, por debilidades en el control y seguimiento de la publicación de la totalidad de los documentos contractuales en el SECOP II"/>
    <s v="Presuntas debilidades en el control y seguimiento de la publicación de la totalidad de los documentos contractuales en el SECOP II."/>
    <s v="Socializar a las partes interesadas la instrucción para el control y seguimiento de la publicación de la totalidad de los documentos contractuales en el SECOP II dirigido a los supervisores y apoyos a la supervisión."/>
    <s v="Acta socialización sobre publicación de totalidad de documentos en la plataforma SECOP"/>
    <s v="Acta de socialización"/>
    <n v="1"/>
    <m/>
    <m/>
    <m/>
    <m/>
    <m/>
    <m/>
    <m/>
    <m/>
    <m/>
    <m/>
    <m/>
    <x v="0"/>
    <s v="Se cumplió con la acción programada, llevando a cabo la socialización de la instrucción para el control y seguimiento de la publicación de la totalidad de los documentos contractuales en el SECOP II. La socialización se realizó internamente mediante una sesión que fue dirigida a los supervisores y apoyos a la supervisión, y quedó debidamente registrada en el acta correspondiente. La socialización fue igualmente realizada externamente a la totalidad de contratistas de Estudios y Disñeos, Obra y  a las interventorias. Igualmente fue socializada a los integrantes de la sugerencia de ejcución de proyectos vía TAMPUS."/>
    <n v="1"/>
    <x v="1"/>
    <d v="2024-12-05T00:00:00"/>
    <d v="2025-03-31T00:00:00"/>
    <s v="Subgerencia de Ejecución de Proyectos "/>
  </r>
  <r>
    <n v="14"/>
    <n v="263"/>
    <x v="0"/>
    <x v="1"/>
    <x v="7"/>
    <n v="1"/>
    <s v="Hallazgo administrativo, con presunta incidencia disciplinaria, por debilidades en el control y seguimiento en la obligación de actualizar las garantías exigidas para la ejecución del contrato"/>
    <s v="Presuntas debilidades en el control y seguimiento en la obligación de actualizar las garantías exigidas para la ejecución del contrato."/>
    <s v="Socializar a las partes interesadas la instrucción para el control y seguimiento en la obligación de actualizar las garantías exigidas para la ejecución del contrato, dirigido a los supervisores y apoyos a la supervisión."/>
    <s v="Acta socialización sobre actualización de garantías en ejecución del contrato"/>
    <s v="Acta de socialización"/>
    <n v="1"/>
    <m/>
    <m/>
    <m/>
    <m/>
    <m/>
    <m/>
    <m/>
    <m/>
    <m/>
    <m/>
    <m/>
    <x v="0"/>
    <s v="Se cumplió con la acción prevista, mediante la socialización de la instrucción relacionada con el control y seguimiento de la actualización de las garantías exigidas para la ejecución de los contratos. Esta actividad fue dirigida a los supervisores y apoyos a la supervisión, y se cuenta con el acta de socialización respectiva.  Igualmente fue socializada vía TAMPUS."/>
    <n v="1"/>
    <x v="1"/>
    <d v="2024-12-05T00:00:00"/>
    <d v="2025-03-31T00:00:00"/>
    <s v="Subgerencia de Ejecución de Proyectos "/>
  </r>
  <r>
    <n v="15"/>
    <n v="263"/>
    <x v="0"/>
    <x v="1"/>
    <x v="8"/>
    <n v="1"/>
    <s v="Hallazgo administrativo por incumplimiento en el término de liquidación del contrato"/>
    <s v="Presuntas debilidades en el control y seguimiento en la obligación de liquidar los contratos en los términos señalados en estos."/>
    <s v="Elaborar y socializar una circular de lineamientos generales para el seguimiento y control de las liquidaciones de los contratos, dirigido a los supervisores, apoyos a la supervisión y contratistas."/>
    <s v="Circular lineamientos para el seguimiento y control de las liquidaciones"/>
    <s v="Circular elaborada y socializada"/>
    <n v="1"/>
    <m/>
    <m/>
    <m/>
    <m/>
    <m/>
    <m/>
    <m/>
    <m/>
    <m/>
    <m/>
    <m/>
    <x v="0"/>
    <s v="Se cumplió con la elaboración y socialización de la circular con los lineamientos generales para el seguimiento y control de la liquidación de los contratos. Esta fue dirigida a los supervisores, apoyos a la supervisión y contratistas, y se encuentra debidamente documentada.  Igualmente fue socializada vía TAMPUS."/>
    <n v="1"/>
    <x v="1"/>
    <d v="2024-12-05T00:00:00"/>
    <d v="2025-03-31T00:00:00"/>
    <s v="Subgerencia de Ejecución de Proyectos - Dirección de Contratación"/>
  </r>
  <r>
    <n v="16"/>
    <n v="263"/>
    <x v="0"/>
    <x v="1"/>
    <x v="9"/>
    <n v="1"/>
    <s v="Hallazgo administrativo y fiscal por valor de $245.569.000, con presunta incidencia disciplinaria, por el pago del impuesto de delineación urbana en la licencia 11001-5-21-1656 para la construcción Centro talento Creativo"/>
    <s v="No aceptación por parte del ente de control del argumento expresado por el Empresa a pesar de existir la norma correspondiente."/>
    <s v="Elaborar y socializar a las partes interesadas una circular con los lineamientos generales sobre la naturaleza de los recursos y las excepciones que aplican en el pago de impuestos en los contratos."/>
    <s v="Circular lineamientos sobre recursos y excepciones en pago de impuestos"/>
    <s v="Circular elaborada y socializada"/>
    <n v="1"/>
    <m/>
    <m/>
    <m/>
    <m/>
    <m/>
    <m/>
    <m/>
    <m/>
    <m/>
    <m/>
    <m/>
    <x v="0"/>
    <s v="Se cumplió con la elaboración y socialización de la circular que define los lineamientos generales sobre la naturaleza de los recursos y las excepciones aplicables al pago de impuestos en los contratos. La circular fue divulgada entre las partes interesadas conforme a lo requerido vía TAMPUS."/>
    <n v="1"/>
    <x v="1"/>
    <d v="2024-12-05T00:00:00"/>
    <d v="2025-03-31T00:00:00"/>
    <s v="Subgerencia de Ejecución de Proyectos - Dirección Financiera - Dirección de Gestión Predial"/>
  </r>
  <r>
    <n v="17"/>
    <n v="263"/>
    <x v="0"/>
    <x v="1"/>
    <x v="10"/>
    <n v="1"/>
    <s v="Hallazgo administrativo y fiscal por valor de $18.728.166, con presunta incidencia disciplinaria, por el pago del impuesto del IVA sobre la utilidad en el contrato 001 de 2020-Consorcio La Estanzuela"/>
    <s v="Debilidad en el envío de los soportes necesarios en el respaldo de la respuesta de la observación (Devolución de recursos pago IVA)"/>
    <s v="Elaborar y socializar a las partes interesadas una circular con los lineamientos generales del concepto emitido por la Secretaría Distrital de Hacienda, respecto a que los contratos que se adelantan desde la Empresa no tienen IVA sobre Utilidad y, por lo tanto, ya no formula dentro de sus presupuestos este rubro."/>
    <s v="Circular elaborada y socializada de lineamientos sobre impuestos e IVA"/>
    <s v="Circular elaborada y socializada"/>
    <n v="1"/>
    <m/>
    <m/>
    <m/>
    <m/>
    <m/>
    <m/>
    <m/>
    <m/>
    <m/>
    <m/>
    <m/>
    <x v="0"/>
    <s v="Se cumplió con la elaboración y socialización de la circular que contiene los lineamientos generales del concepto emitido por la Secretaría Distrital de Hacienda, según el cual los contratos de la Empresa no incluyen IVA sobre utilidad. La circular fue debidamente compartida con las partes interesadas vía TAMPUS."/>
    <n v="1"/>
    <x v="1"/>
    <d v="2024-12-05T00:00:00"/>
    <d v="2025-03-31T00:00:00"/>
    <s v="Subgerencia de Ejecución de Proyectos - Dirección Financiera "/>
  </r>
  <r>
    <n v="18"/>
    <n v="263"/>
    <x v="0"/>
    <x v="1"/>
    <x v="11"/>
    <n v="1"/>
    <s v="Hallazgo administrativo con presunta incidencia disciplinaria, por incumplimiento de procedimientos y mecanismos de verificación y evaluación que tiene la empresa, para procurar que todas las actividades, operaciones y actuaciones se cumplieran, para la entrega de áreas de cesión y de urbanismo que se construyeron en desarrollo de los proyectos Ciudadela El Porvenir, Ciudadela Nuevo Usme; Avenida Usminia que actualmente no se han entregado, y que es necesario disponer de nuevos recursos para su terminación después de más de cinco (5) años de ser culminadas"/>
    <s v="Presuntas debilidades en la supervisión para el control en la ejecución técnica, administrativa y financiera de los contratos"/>
    <s v="Socializar a las partes interesadas la instrucción para  el control y seguimiento en la supervisión y aplicación de los controles en la ejecución técnica, administrativa y financiera de los contratos para su entrega."/>
    <s v="Acta de socialización"/>
    <s v="Acta de socialización"/>
    <n v="1"/>
    <m/>
    <m/>
    <m/>
    <m/>
    <m/>
    <m/>
    <m/>
    <m/>
    <m/>
    <m/>
    <m/>
    <x v="0"/>
    <s v="Se cumplió con la acción establecida, realizando la socialización de la instrucción dirigida a las partes interesadas para el control y seguimiento en la supervisión de la ejecución técnica, administrativa y financiera de los contratos. La sesión se llevó a cabo conforme a lo programado y quedó registrada mediante el acta correspondiente."/>
    <n v="1"/>
    <x v="1"/>
    <d v="2024-12-05T00:00:00"/>
    <d v="2025-06-30T00:00:00"/>
    <s v="Subgerencia de Ejecución de Proyectos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ABA7AB-9329-4E21-BFCB-38702EF66B25}" name="TablaDinámica1" cacheId="0"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G15" firstHeaderRow="1" firstDataRow="2" firstDataCol="3"/>
  <pivotFields count="30">
    <pivotField compact="0" outline="0" showAll="0"/>
    <pivotField compact="0" outline="0" showAll="0"/>
    <pivotField axis="axisRow" compact="0" outline="0" showAll="0" defaultSubtotal="0">
      <items count="2">
        <item m="1" x="1"/>
        <item x="0"/>
      </items>
    </pivotField>
    <pivotField axis="axisRow" compact="0" outline="0" showAll="0">
      <items count="6">
        <item m="1" x="3"/>
        <item m="1" x="4"/>
        <item x="0"/>
        <item m="1" x="2"/>
        <item x="1"/>
        <item t="default"/>
      </items>
    </pivotField>
    <pivotField axis="axisRow" compact="0" outline="0" showAll="0" sortType="ascending" defaultSubtotal="0">
      <items count="27">
        <item m="1" x="16"/>
        <item m="1" x="21"/>
        <item m="1" x="15"/>
        <item m="1" x="23"/>
        <item m="1" x="17"/>
        <item m="1" x="14"/>
        <item m="1" x="26"/>
        <item m="1" x="25"/>
        <item m="1" x="18"/>
        <item x="0"/>
        <item m="1" x="20"/>
        <item m="1" x="22"/>
        <item m="1" x="24"/>
        <item m="1" x="13"/>
        <item x="1"/>
        <item m="1" x="19"/>
        <item x="2"/>
        <item x="3"/>
        <item x="4"/>
        <item x="5"/>
        <item x="6"/>
        <item x="7"/>
        <item x="8"/>
        <item m="1" x="12"/>
        <item x="9"/>
        <item x="10"/>
        <item x="11"/>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items count="5">
        <item m="1" x="3"/>
        <item m="1" x="2"/>
        <item m="1" x="1"/>
        <item x="0"/>
        <item t="default"/>
      </items>
    </pivotField>
    <pivotField compact="0" outline="0" showAll="0"/>
    <pivotField compact="0" numFmtId="9" outline="0" showAll="0"/>
    <pivotField axis="axisCol" compact="0" outline="0" showAll="0">
      <items count="4">
        <item x="1"/>
        <item x="2"/>
        <item x="0"/>
        <item t="default"/>
      </items>
    </pivotField>
    <pivotField compact="0" outline="0" showAll="0"/>
    <pivotField compact="0" outline="0" showAll="0"/>
    <pivotField compact="0" outline="0" showAll="0"/>
  </pivotFields>
  <rowFields count="3">
    <field x="4"/>
    <field x="2"/>
    <field x="3"/>
  </rowFields>
  <rowItems count="13">
    <i>
      <x v="9"/>
      <x v="1"/>
      <x v="2"/>
    </i>
    <i>
      <x v="14"/>
      <x v="1"/>
      <x v="4"/>
    </i>
    <i>
      <x v="16"/>
      <x v="1"/>
      <x v="4"/>
    </i>
    <i>
      <x v="17"/>
      <x v="1"/>
      <x v="4"/>
    </i>
    <i>
      <x v="18"/>
      <x v="1"/>
      <x v="4"/>
    </i>
    <i>
      <x v="19"/>
      <x v="1"/>
      <x v="4"/>
    </i>
    <i>
      <x v="20"/>
      <x v="1"/>
      <x v="4"/>
    </i>
    <i>
      <x v="21"/>
      <x v="1"/>
      <x v="4"/>
    </i>
    <i>
      <x v="22"/>
      <x v="1"/>
      <x v="4"/>
    </i>
    <i>
      <x v="24"/>
      <x v="1"/>
      <x v="4"/>
    </i>
    <i>
      <x v="25"/>
      <x v="1"/>
      <x v="4"/>
    </i>
    <i>
      <x v="26"/>
      <x v="1"/>
      <x v="4"/>
    </i>
    <i t="grand">
      <x/>
    </i>
  </rowItems>
  <colFields count="1">
    <field x="26"/>
  </colFields>
  <colItems count="4">
    <i>
      <x/>
    </i>
    <i>
      <x v="1"/>
    </i>
    <i>
      <x v="2"/>
    </i>
    <i t="grand">
      <x/>
    </i>
  </colItems>
  <dataFields count="1">
    <dataField name="Cuenta de CÓDIGO ACCIÓN" fld="5" subtotal="count" baseField="0" baseItem="16"/>
  </dataFields>
  <formats count="2">
    <format dxfId="1">
      <pivotArea dataOnly="0" labelOnly="1" outline="0" fieldPosition="0">
        <references count="1">
          <reference field="26"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D34F-041D-45E7-9E27-A5A389134DFE}">
  <dimension ref="A1:CL21"/>
  <sheetViews>
    <sheetView showGridLines="0" tabSelected="1" topLeftCell="W1" zoomScale="60" zoomScaleNormal="60" workbookViewId="0">
      <pane ySplit="3" topLeftCell="A6" activePane="bottomLeft" state="frozen"/>
      <selection pane="bottomLeft" activeCell="Y8" sqref="Y8"/>
    </sheetView>
  </sheetViews>
  <sheetFormatPr baseColWidth="10" defaultColWidth="0" defaultRowHeight="14.4" x14ac:dyDescent="0.3"/>
  <cols>
    <col min="1" max="1" width="11.88671875" style="3" customWidth="1"/>
    <col min="2" max="2" width="21.5546875" style="2" customWidth="1"/>
    <col min="3" max="3" width="15.33203125" style="3" customWidth="1"/>
    <col min="4" max="4" width="14.109375" style="3" customWidth="1"/>
    <col min="5" max="5" width="26.6640625" style="3" customWidth="1"/>
    <col min="6" max="6" width="11.88671875" style="4" customWidth="1"/>
    <col min="7" max="7" width="58.77734375" style="5" customWidth="1"/>
    <col min="8" max="8" width="58.77734375" style="6" customWidth="1"/>
    <col min="9" max="9" width="47" style="6" customWidth="1"/>
    <col min="10" max="10" width="47.44140625" style="6" customWidth="1"/>
    <col min="11" max="12" width="37.109375" style="3" customWidth="1"/>
    <col min="13" max="13" width="115.77734375" style="2" customWidth="1"/>
    <col min="14" max="15" width="27.33203125" style="2" customWidth="1"/>
    <col min="16" max="16" width="115.77734375" style="2" customWidth="1"/>
    <col min="17" max="18" width="27.33203125" style="2" customWidth="1"/>
    <col min="19" max="19" width="115.77734375" style="2" customWidth="1"/>
    <col min="20" max="21" width="27.33203125" style="2" customWidth="1"/>
    <col min="22" max="22" width="115.77734375" style="2" customWidth="1"/>
    <col min="23" max="24" width="27.33203125" style="2" customWidth="1"/>
    <col min="25" max="25" width="115.77734375" style="2" customWidth="1"/>
    <col min="26" max="27" width="27.33203125" style="2" customWidth="1"/>
    <col min="28" max="28" width="21.109375" style="5" customWidth="1"/>
    <col min="29" max="29" width="28.109375" style="5" customWidth="1"/>
    <col min="30" max="30" width="49.88671875" style="6" customWidth="1"/>
    <col min="31" max="90" width="0" hidden="1" customWidth="1"/>
    <col min="91" max="16384" width="11.5546875" hidden="1"/>
  </cols>
  <sheetData>
    <row r="1" spans="1:65" ht="17.399999999999999" x14ac:dyDescent="0.3">
      <c r="A1" s="1" t="s">
        <v>0</v>
      </c>
    </row>
    <row r="2" spans="1:65" x14ac:dyDescent="0.3">
      <c r="A2" s="7"/>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8"/>
    </row>
    <row r="3" spans="1:65" ht="69" x14ac:dyDescent="0.3">
      <c r="A3" s="21" t="s">
        <v>1</v>
      </c>
      <c r="B3" s="22" t="s">
        <v>2</v>
      </c>
      <c r="C3" s="22" t="s">
        <v>3</v>
      </c>
      <c r="D3" s="22" t="s">
        <v>4</v>
      </c>
      <c r="E3" s="22" t="s">
        <v>5</v>
      </c>
      <c r="F3" s="22" t="s">
        <v>6</v>
      </c>
      <c r="G3" s="22" t="s">
        <v>7</v>
      </c>
      <c r="H3" s="22" t="s">
        <v>8</v>
      </c>
      <c r="I3" s="22" t="s">
        <v>9</v>
      </c>
      <c r="J3" s="22" t="s">
        <v>10</v>
      </c>
      <c r="K3" s="22" t="s">
        <v>11</v>
      </c>
      <c r="L3" s="23" t="s">
        <v>22</v>
      </c>
      <c r="M3" s="24" t="s">
        <v>24</v>
      </c>
      <c r="N3" s="22" t="s">
        <v>25</v>
      </c>
      <c r="O3" s="22" t="s">
        <v>26</v>
      </c>
      <c r="P3" s="24" t="s">
        <v>27</v>
      </c>
      <c r="Q3" s="22" t="s">
        <v>28</v>
      </c>
      <c r="R3" s="22" t="s">
        <v>29</v>
      </c>
      <c r="S3" s="24" t="s">
        <v>42</v>
      </c>
      <c r="T3" s="22" t="s">
        <v>43</v>
      </c>
      <c r="U3" s="22" t="s">
        <v>44</v>
      </c>
      <c r="V3" s="24" t="s">
        <v>48</v>
      </c>
      <c r="W3" s="22" t="s">
        <v>49</v>
      </c>
      <c r="X3" s="22" t="s">
        <v>50</v>
      </c>
      <c r="Y3" s="24" t="s">
        <v>136</v>
      </c>
      <c r="Z3" s="22" t="s">
        <v>137</v>
      </c>
      <c r="AA3" s="22" t="s">
        <v>138</v>
      </c>
      <c r="AB3" s="22" t="s">
        <v>12</v>
      </c>
      <c r="AC3" s="22" t="s">
        <v>13</v>
      </c>
      <c r="AD3" s="24" t="s">
        <v>14</v>
      </c>
    </row>
    <row r="4" spans="1:65" ht="141" customHeight="1" x14ac:dyDescent="0.3">
      <c r="A4" s="12">
        <v>1</v>
      </c>
      <c r="B4" s="13">
        <v>263</v>
      </c>
      <c r="C4" s="14" t="s">
        <v>30</v>
      </c>
      <c r="D4" s="13">
        <v>65</v>
      </c>
      <c r="E4" s="14" t="s">
        <v>31</v>
      </c>
      <c r="F4" s="14">
        <v>1</v>
      </c>
      <c r="G4" s="15" t="s">
        <v>40</v>
      </c>
      <c r="H4" s="16" t="s">
        <v>34</v>
      </c>
      <c r="I4" s="16" t="s">
        <v>32</v>
      </c>
      <c r="J4" s="16" t="s">
        <v>35</v>
      </c>
      <c r="K4" s="16" t="s">
        <v>141</v>
      </c>
      <c r="L4" s="17">
        <v>1</v>
      </c>
      <c r="M4" s="18"/>
      <c r="N4" s="17"/>
      <c r="O4" s="17"/>
      <c r="P4" s="26" t="s">
        <v>41</v>
      </c>
      <c r="Q4" s="17">
        <v>0.3</v>
      </c>
      <c r="R4" s="17" t="s">
        <v>16</v>
      </c>
      <c r="S4" s="18" t="s">
        <v>47</v>
      </c>
      <c r="T4" s="17">
        <v>0.5</v>
      </c>
      <c r="U4" s="17" t="s">
        <v>16</v>
      </c>
      <c r="V4" s="17"/>
      <c r="W4" s="17"/>
      <c r="X4" s="17" t="s">
        <v>16</v>
      </c>
      <c r="Y4" s="18" t="s">
        <v>142</v>
      </c>
      <c r="Z4" s="17">
        <v>0.8</v>
      </c>
      <c r="AA4" s="17" t="s">
        <v>16</v>
      </c>
      <c r="AB4" s="19">
        <v>45393</v>
      </c>
      <c r="AC4" s="19">
        <v>45757</v>
      </c>
      <c r="AD4" s="13" t="s">
        <v>38</v>
      </c>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row>
    <row r="5" spans="1:65" ht="148.80000000000001" customHeight="1" x14ac:dyDescent="0.3">
      <c r="A5" s="27">
        <v>2</v>
      </c>
      <c r="B5" s="28">
        <v>263</v>
      </c>
      <c r="C5" s="29" t="s">
        <v>30</v>
      </c>
      <c r="D5" s="28">
        <v>65</v>
      </c>
      <c r="E5" s="29" t="s">
        <v>31</v>
      </c>
      <c r="F5" s="29">
        <v>2</v>
      </c>
      <c r="G5" s="30" t="s">
        <v>40</v>
      </c>
      <c r="H5" s="31" t="s">
        <v>34</v>
      </c>
      <c r="I5" s="31" t="s">
        <v>33</v>
      </c>
      <c r="J5" s="31" t="s">
        <v>36</v>
      </c>
      <c r="K5" s="31" t="s">
        <v>37</v>
      </c>
      <c r="L5" s="32">
        <v>1</v>
      </c>
      <c r="M5" s="33"/>
      <c r="N5" s="32"/>
      <c r="O5" s="32"/>
      <c r="P5" s="34" t="s">
        <v>46</v>
      </c>
      <c r="Q5" s="32">
        <v>0</v>
      </c>
      <c r="R5" s="32" t="s">
        <v>16</v>
      </c>
      <c r="S5" s="33" t="s">
        <v>45</v>
      </c>
      <c r="T5" s="32">
        <v>0.1</v>
      </c>
      <c r="U5" s="32" t="s">
        <v>16</v>
      </c>
      <c r="V5" s="33" t="s">
        <v>132</v>
      </c>
      <c r="W5" s="32">
        <v>0.5</v>
      </c>
      <c r="X5" s="32" t="s">
        <v>16</v>
      </c>
      <c r="Y5" s="33" t="s">
        <v>140</v>
      </c>
      <c r="Z5" s="32">
        <v>1</v>
      </c>
      <c r="AA5" s="32" t="s">
        <v>17</v>
      </c>
      <c r="AB5" s="35">
        <v>45393</v>
      </c>
      <c r="AC5" s="35">
        <v>45757</v>
      </c>
      <c r="AD5" s="28" t="s">
        <v>39</v>
      </c>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row>
    <row r="6" spans="1:65" ht="160.05000000000001" customHeight="1" x14ac:dyDescent="0.3">
      <c r="A6" s="12">
        <v>3</v>
      </c>
      <c r="B6" s="13">
        <v>263</v>
      </c>
      <c r="C6" s="14" t="s">
        <v>30</v>
      </c>
      <c r="D6" s="13">
        <v>64</v>
      </c>
      <c r="E6" s="14" t="s">
        <v>51</v>
      </c>
      <c r="F6" s="14">
        <v>1</v>
      </c>
      <c r="G6" s="15" t="s">
        <v>121</v>
      </c>
      <c r="H6" s="16" t="s">
        <v>62</v>
      </c>
      <c r="I6" s="16" t="s">
        <v>156</v>
      </c>
      <c r="J6" s="16" t="s">
        <v>90</v>
      </c>
      <c r="K6" s="16" t="s">
        <v>91</v>
      </c>
      <c r="L6" s="17">
        <v>1</v>
      </c>
      <c r="M6" s="18"/>
      <c r="N6" s="17"/>
      <c r="O6" s="17"/>
      <c r="P6" s="17"/>
      <c r="Q6" s="17"/>
      <c r="R6" s="17"/>
      <c r="S6" s="18"/>
      <c r="T6" s="17"/>
      <c r="U6" s="17"/>
      <c r="V6" s="17"/>
      <c r="W6" s="17"/>
      <c r="X6" s="17" t="s">
        <v>16</v>
      </c>
      <c r="Y6" s="18" t="s">
        <v>158</v>
      </c>
      <c r="Z6" s="17">
        <f>3/11</f>
        <v>0.27272727272727271</v>
      </c>
      <c r="AA6" s="17" t="s">
        <v>16</v>
      </c>
      <c r="AB6" s="19">
        <v>45631</v>
      </c>
      <c r="AC6" s="19">
        <v>45991</v>
      </c>
      <c r="AD6" s="13" t="s">
        <v>112</v>
      </c>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row>
    <row r="7" spans="1:65" ht="160.05000000000001" customHeight="1" x14ac:dyDescent="0.3">
      <c r="A7" s="37">
        <v>4</v>
      </c>
      <c r="B7" s="38">
        <v>263</v>
      </c>
      <c r="C7" s="39" t="s">
        <v>30</v>
      </c>
      <c r="D7" s="38">
        <v>64</v>
      </c>
      <c r="E7" s="39" t="s">
        <v>51</v>
      </c>
      <c r="F7" s="39">
        <v>2</v>
      </c>
      <c r="G7" s="40" t="s">
        <v>121</v>
      </c>
      <c r="H7" s="41" t="s">
        <v>63</v>
      </c>
      <c r="I7" s="41" t="s">
        <v>77</v>
      </c>
      <c r="J7" s="41" t="s">
        <v>92</v>
      </c>
      <c r="K7" s="41" t="s">
        <v>93</v>
      </c>
      <c r="L7" s="42">
        <v>1</v>
      </c>
      <c r="M7" s="43"/>
      <c r="N7" s="44"/>
      <c r="O7" s="44"/>
      <c r="P7" s="44"/>
      <c r="Q7" s="44"/>
      <c r="R7" s="44"/>
      <c r="S7" s="43"/>
      <c r="T7" s="44"/>
      <c r="U7" s="44"/>
      <c r="V7" s="44"/>
      <c r="W7" s="44"/>
      <c r="X7" s="44" t="s">
        <v>16</v>
      </c>
      <c r="Y7" s="43" t="s">
        <v>154</v>
      </c>
      <c r="Z7" s="44">
        <v>0</v>
      </c>
      <c r="AA7" s="44" t="s">
        <v>134</v>
      </c>
      <c r="AB7" s="45">
        <v>45631</v>
      </c>
      <c r="AC7" s="45">
        <v>45746</v>
      </c>
      <c r="AD7" s="38" t="s">
        <v>113</v>
      </c>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row>
    <row r="8" spans="1:65" ht="160.05000000000001" customHeight="1" x14ac:dyDescent="0.3">
      <c r="A8" s="37">
        <v>5</v>
      </c>
      <c r="B8" s="38">
        <v>263</v>
      </c>
      <c r="C8" s="39" t="s">
        <v>30</v>
      </c>
      <c r="D8" s="38">
        <v>64</v>
      </c>
      <c r="E8" s="39" t="s">
        <v>51</v>
      </c>
      <c r="F8" s="39">
        <v>3</v>
      </c>
      <c r="G8" s="40" t="s">
        <v>121</v>
      </c>
      <c r="H8" s="41" t="s">
        <v>64</v>
      </c>
      <c r="I8" s="41" t="s">
        <v>153</v>
      </c>
      <c r="J8" s="41" t="s">
        <v>94</v>
      </c>
      <c r="K8" s="41" t="s">
        <v>93</v>
      </c>
      <c r="L8" s="42">
        <v>1</v>
      </c>
      <c r="M8" s="43"/>
      <c r="N8" s="44"/>
      <c r="O8" s="44"/>
      <c r="P8" s="44"/>
      <c r="Q8" s="44"/>
      <c r="R8" s="44"/>
      <c r="S8" s="43"/>
      <c r="T8" s="44"/>
      <c r="U8" s="44"/>
      <c r="V8" s="44"/>
      <c r="W8" s="44"/>
      <c r="X8" s="44" t="s">
        <v>16</v>
      </c>
      <c r="Y8" s="43" t="s">
        <v>155</v>
      </c>
      <c r="Z8" s="44">
        <v>0</v>
      </c>
      <c r="AA8" s="44" t="s">
        <v>134</v>
      </c>
      <c r="AB8" s="45">
        <v>45631</v>
      </c>
      <c r="AC8" s="45">
        <v>45746</v>
      </c>
      <c r="AD8" s="38" t="s">
        <v>113</v>
      </c>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row>
    <row r="9" spans="1:65" ht="408.6" customHeight="1" x14ac:dyDescent="0.3">
      <c r="A9" s="27">
        <v>6</v>
      </c>
      <c r="B9" s="28">
        <v>263</v>
      </c>
      <c r="C9" s="29" t="s">
        <v>30</v>
      </c>
      <c r="D9" s="28">
        <v>64</v>
      </c>
      <c r="E9" s="29" t="s">
        <v>52</v>
      </c>
      <c r="F9" s="29">
        <v>1</v>
      </c>
      <c r="G9" s="30" t="s">
        <v>122</v>
      </c>
      <c r="H9" s="31" t="s">
        <v>65</v>
      </c>
      <c r="I9" s="31" t="s">
        <v>78</v>
      </c>
      <c r="J9" s="31" t="s">
        <v>95</v>
      </c>
      <c r="K9" s="31" t="s">
        <v>133</v>
      </c>
      <c r="L9" s="36">
        <v>1</v>
      </c>
      <c r="M9" s="33"/>
      <c r="N9" s="32"/>
      <c r="O9" s="32"/>
      <c r="P9" s="32"/>
      <c r="Q9" s="32"/>
      <c r="R9" s="32"/>
      <c r="S9" s="33"/>
      <c r="T9" s="32"/>
      <c r="U9" s="32"/>
      <c r="V9" s="32"/>
      <c r="W9" s="32"/>
      <c r="X9" s="32" t="s">
        <v>16</v>
      </c>
      <c r="Y9" s="33" t="s">
        <v>150</v>
      </c>
      <c r="Z9" s="32">
        <v>1</v>
      </c>
      <c r="AA9" s="32" t="s">
        <v>17</v>
      </c>
      <c r="AB9" s="35">
        <v>45631</v>
      </c>
      <c r="AC9" s="35">
        <v>45746</v>
      </c>
      <c r="AD9" s="28" t="s">
        <v>114</v>
      </c>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row>
    <row r="10" spans="1:65" ht="214.8" customHeight="1" x14ac:dyDescent="0.3">
      <c r="A10" s="12">
        <v>7</v>
      </c>
      <c r="B10" s="13">
        <v>263</v>
      </c>
      <c r="C10" s="14" t="s">
        <v>30</v>
      </c>
      <c r="D10" s="13">
        <v>64</v>
      </c>
      <c r="E10" s="14" t="s">
        <v>52</v>
      </c>
      <c r="F10" s="14">
        <v>2</v>
      </c>
      <c r="G10" s="15" t="s">
        <v>122</v>
      </c>
      <c r="H10" s="16" t="s">
        <v>66</v>
      </c>
      <c r="I10" s="16" t="s">
        <v>79</v>
      </c>
      <c r="J10" s="16" t="s">
        <v>96</v>
      </c>
      <c r="K10" s="16" t="s">
        <v>97</v>
      </c>
      <c r="L10" s="25">
        <v>1</v>
      </c>
      <c r="M10" s="18"/>
      <c r="N10" s="17"/>
      <c r="O10" s="17"/>
      <c r="P10" s="17"/>
      <c r="Q10" s="17"/>
      <c r="R10" s="17"/>
      <c r="S10" s="18"/>
      <c r="T10" s="17"/>
      <c r="U10" s="17"/>
      <c r="V10" s="18" t="s">
        <v>135</v>
      </c>
      <c r="W10" s="17">
        <v>0.1</v>
      </c>
      <c r="X10" s="17" t="s">
        <v>16</v>
      </c>
      <c r="Y10" s="18" t="s">
        <v>139</v>
      </c>
      <c r="Z10" s="17">
        <v>0.2</v>
      </c>
      <c r="AA10" s="17" t="s">
        <v>16</v>
      </c>
      <c r="AB10" s="19">
        <v>45631</v>
      </c>
      <c r="AC10" s="19">
        <v>45991</v>
      </c>
      <c r="AD10" s="13" t="s">
        <v>115</v>
      </c>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row>
    <row r="11" spans="1:65" ht="160.05000000000001" customHeight="1" x14ac:dyDescent="0.3">
      <c r="A11" s="12">
        <v>8</v>
      </c>
      <c r="B11" s="13">
        <v>263</v>
      </c>
      <c r="C11" s="14" t="s">
        <v>30</v>
      </c>
      <c r="D11" s="13">
        <v>64</v>
      </c>
      <c r="E11" s="14" t="s">
        <v>52</v>
      </c>
      <c r="F11" s="14">
        <v>3</v>
      </c>
      <c r="G11" s="15" t="s">
        <v>122</v>
      </c>
      <c r="H11" s="16" t="s">
        <v>67</v>
      </c>
      <c r="I11" s="16" t="s">
        <v>80</v>
      </c>
      <c r="J11" s="16" t="s">
        <v>98</v>
      </c>
      <c r="K11" s="16" t="s">
        <v>93</v>
      </c>
      <c r="L11" s="25">
        <v>1</v>
      </c>
      <c r="M11" s="18"/>
      <c r="N11" s="17"/>
      <c r="O11" s="17"/>
      <c r="P11" s="17"/>
      <c r="Q11" s="17"/>
      <c r="R11" s="17"/>
      <c r="S11" s="18"/>
      <c r="T11" s="17"/>
      <c r="U11" s="17"/>
      <c r="V11" s="17"/>
      <c r="W11" s="17"/>
      <c r="X11" s="17" t="s">
        <v>16</v>
      </c>
      <c r="Y11" s="17" t="s">
        <v>15</v>
      </c>
      <c r="Z11" s="17">
        <v>0</v>
      </c>
      <c r="AA11" s="17" t="s">
        <v>16</v>
      </c>
      <c r="AB11" s="19">
        <v>45631</v>
      </c>
      <c r="AC11" s="19">
        <v>45812</v>
      </c>
      <c r="AD11" s="13" t="s">
        <v>113</v>
      </c>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row>
    <row r="12" spans="1:65" ht="160.05000000000001" customHeight="1" x14ac:dyDescent="0.3">
      <c r="A12" s="12">
        <v>9</v>
      </c>
      <c r="B12" s="13">
        <v>263</v>
      </c>
      <c r="C12" s="14" t="s">
        <v>30</v>
      </c>
      <c r="D12" s="13">
        <v>64</v>
      </c>
      <c r="E12" s="14" t="s">
        <v>52</v>
      </c>
      <c r="F12" s="14">
        <v>4</v>
      </c>
      <c r="G12" s="15" t="s">
        <v>122</v>
      </c>
      <c r="H12" s="16" t="s">
        <v>67</v>
      </c>
      <c r="I12" s="16" t="s">
        <v>81</v>
      </c>
      <c r="J12" s="16" t="s">
        <v>99</v>
      </c>
      <c r="K12" s="16" t="s">
        <v>100</v>
      </c>
      <c r="L12" s="17">
        <v>1</v>
      </c>
      <c r="M12" s="18"/>
      <c r="N12" s="17"/>
      <c r="O12" s="17"/>
      <c r="P12" s="17"/>
      <c r="Q12" s="17"/>
      <c r="R12" s="17"/>
      <c r="S12" s="18"/>
      <c r="T12" s="17"/>
      <c r="U12" s="17"/>
      <c r="V12" s="17"/>
      <c r="W12" s="17"/>
      <c r="X12" s="17" t="s">
        <v>16</v>
      </c>
      <c r="Y12" s="17" t="s">
        <v>15</v>
      </c>
      <c r="Z12" s="17">
        <v>0</v>
      </c>
      <c r="AA12" s="17" t="s">
        <v>16</v>
      </c>
      <c r="AB12" s="19">
        <v>45631</v>
      </c>
      <c r="AC12" s="19">
        <v>45995</v>
      </c>
      <c r="AD12" s="13" t="s">
        <v>116</v>
      </c>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row>
    <row r="13" spans="1:65" ht="120.6" customHeight="1" x14ac:dyDescent="0.3">
      <c r="A13" s="12">
        <v>10</v>
      </c>
      <c r="B13" s="13">
        <v>263</v>
      </c>
      <c r="C13" s="14" t="s">
        <v>30</v>
      </c>
      <c r="D13" s="13">
        <v>64</v>
      </c>
      <c r="E13" s="14" t="s">
        <v>53</v>
      </c>
      <c r="F13" s="14">
        <v>1</v>
      </c>
      <c r="G13" s="15" t="s">
        <v>123</v>
      </c>
      <c r="H13" s="16" t="s">
        <v>68</v>
      </c>
      <c r="I13" s="16" t="s">
        <v>82</v>
      </c>
      <c r="J13" s="16" t="s">
        <v>101</v>
      </c>
      <c r="K13" s="16" t="s">
        <v>102</v>
      </c>
      <c r="L13" s="25">
        <v>1</v>
      </c>
      <c r="M13" s="18"/>
      <c r="N13" s="17"/>
      <c r="O13" s="17"/>
      <c r="P13" s="17"/>
      <c r="Q13" s="17"/>
      <c r="R13" s="17"/>
      <c r="S13" s="18"/>
      <c r="T13" s="17"/>
      <c r="U13" s="17"/>
      <c r="V13" s="17"/>
      <c r="W13" s="17"/>
      <c r="X13" s="17" t="s">
        <v>16</v>
      </c>
      <c r="Y13" s="18" t="s">
        <v>157</v>
      </c>
      <c r="Z13" s="17">
        <v>0.5</v>
      </c>
      <c r="AA13" s="17" t="s">
        <v>16</v>
      </c>
      <c r="AB13" s="19">
        <v>45631</v>
      </c>
      <c r="AC13" s="19">
        <v>45838</v>
      </c>
      <c r="AD13" s="13" t="s">
        <v>117</v>
      </c>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row>
    <row r="14" spans="1:65" ht="160.05000000000001" customHeight="1" x14ac:dyDescent="0.3">
      <c r="A14" s="12">
        <v>11</v>
      </c>
      <c r="B14" s="13">
        <v>263</v>
      </c>
      <c r="C14" s="14" t="s">
        <v>30</v>
      </c>
      <c r="D14" s="13">
        <v>64</v>
      </c>
      <c r="E14" s="14" t="s">
        <v>54</v>
      </c>
      <c r="F14" s="14">
        <v>1</v>
      </c>
      <c r="G14" s="15" t="s">
        <v>124</v>
      </c>
      <c r="H14" s="16" t="s">
        <v>69</v>
      </c>
      <c r="I14" s="16" t="s">
        <v>83</v>
      </c>
      <c r="J14" s="16" t="s">
        <v>103</v>
      </c>
      <c r="K14" s="16" t="s">
        <v>104</v>
      </c>
      <c r="L14" s="25">
        <v>1</v>
      </c>
      <c r="M14" s="18"/>
      <c r="N14" s="17"/>
      <c r="O14" s="17"/>
      <c r="P14" s="17"/>
      <c r="Q14" s="17"/>
      <c r="R14" s="17"/>
      <c r="S14" s="18"/>
      <c r="T14" s="17"/>
      <c r="U14" s="17"/>
      <c r="V14" s="17"/>
      <c r="W14" s="17"/>
      <c r="X14" s="17" t="s">
        <v>16</v>
      </c>
      <c r="Y14" s="18" t="s">
        <v>149</v>
      </c>
      <c r="Z14" s="17">
        <v>0.1</v>
      </c>
      <c r="AA14" s="17" t="s">
        <v>16</v>
      </c>
      <c r="AB14" s="19">
        <v>45631</v>
      </c>
      <c r="AC14" s="19">
        <v>45930</v>
      </c>
      <c r="AD14" s="13" t="s">
        <v>118</v>
      </c>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row>
    <row r="15" spans="1:65" ht="114.6" customHeight="1" x14ac:dyDescent="0.3">
      <c r="A15" s="12">
        <v>12</v>
      </c>
      <c r="B15" s="13">
        <v>263</v>
      </c>
      <c r="C15" s="14" t="s">
        <v>30</v>
      </c>
      <c r="D15" s="13">
        <v>64</v>
      </c>
      <c r="E15" s="14" t="s">
        <v>55</v>
      </c>
      <c r="F15" s="14">
        <v>1</v>
      </c>
      <c r="G15" s="15" t="s">
        <v>125</v>
      </c>
      <c r="H15" s="16" t="s">
        <v>70</v>
      </c>
      <c r="I15" s="16" t="s">
        <v>84</v>
      </c>
      <c r="J15" s="16" t="s">
        <v>105</v>
      </c>
      <c r="K15" s="16" t="s">
        <v>104</v>
      </c>
      <c r="L15" s="25">
        <v>1</v>
      </c>
      <c r="M15" s="18"/>
      <c r="N15" s="17"/>
      <c r="O15" s="17"/>
      <c r="P15" s="17"/>
      <c r="Q15" s="17"/>
      <c r="R15" s="17"/>
      <c r="S15" s="18"/>
      <c r="T15" s="17"/>
      <c r="U15" s="17"/>
      <c r="V15" s="17"/>
      <c r="W15" s="17"/>
      <c r="X15" s="17" t="s">
        <v>16</v>
      </c>
      <c r="Y15" s="18" t="s">
        <v>143</v>
      </c>
      <c r="Z15" s="17">
        <v>0.8</v>
      </c>
      <c r="AA15" s="17" t="s">
        <v>16</v>
      </c>
      <c r="AB15" s="19">
        <v>45631</v>
      </c>
      <c r="AC15" s="19">
        <v>45838</v>
      </c>
      <c r="AD15" s="13" t="s">
        <v>39</v>
      </c>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row>
    <row r="16" spans="1:65" ht="103.8" customHeight="1" x14ac:dyDescent="0.3">
      <c r="A16" s="27">
        <v>13</v>
      </c>
      <c r="B16" s="28">
        <v>263</v>
      </c>
      <c r="C16" s="29" t="s">
        <v>30</v>
      </c>
      <c r="D16" s="28">
        <v>64</v>
      </c>
      <c r="E16" s="29" t="s">
        <v>56</v>
      </c>
      <c r="F16" s="29">
        <v>1</v>
      </c>
      <c r="G16" s="30" t="s">
        <v>126</v>
      </c>
      <c r="H16" s="31" t="s">
        <v>71</v>
      </c>
      <c r="I16" s="31" t="s">
        <v>85</v>
      </c>
      <c r="J16" s="31" t="s">
        <v>106</v>
      </c>
      <c r="K16" s="31" t="s">
        <v>107</v>
      </c>
      <c r="L16" s="36">
        <v>1</v>
      </c>
      <c r="M16" s="33"/>
      <c r="N16" s="32"/>
      <c r="O16" s="32"/>
      <c r="P16" s="32"/>
      <c r="Q16" s="32"/>
      <c r="R16" s="32"/>
      <c r="S16" s="33"/>
      <c r="T16" s="32"/>
      <c r="U16" s="32"/>
      <c r="V16" s="32"/>
      <c r="W16" s="32"/>
      <c r="X16" s="32" t="s">
        <v>16</v>
      </c>
      <c r="Y16" s="33" t="s">
        <v>151</v>
      </c>
      <c r="Z16" s="32">
        <v>1</v>
      </c>
      <c r="AA16" s="32" t="s">
        <v>17</v>
      </c>
      <c r="AB16" s="35">
        <v>45631</v>
      </c>
      <c r="AC16" s="35">
        <v>45747</v>
      </c>
      <c r="AD16" s="28" t="s">
        <v>117</v>
      </c>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row>
    <row r="17" spans="1:65" ht="97.8" customHeight="1" x14ac:dyDescent="0.3">
      <c r="A17" s="27">
        <v>14</v>
      </c>
      <c r="B17" s="28">
        <v>263</v>
      </c>
      <c r="C17" s="29" t="s">
        <v>30</v>
      </c>
      <c r="D17" s="28">
        <v>64</v>
      </c>
      <c r="E17" s="29" t="s">
        <v>57</v>
      </c>
      <c r="F17" s="29">
        <v>1</v>
      </c>
      <c r="G17" s="30" t="s">
        <v>127</v>
      </c>
      <c r="H17" s="31" t="s">
        <v>72</v>
      </c>
      <c r="I17" s="31" t="s">
        <v>86</v>
      </c>
      <c r="J17" s="31" t="s">
        <v>108</v>
      </c>
      <c r="K17" s="31" t="s">
        <v>107</v>
      </c>
      <c r="L17" s="36">
        <v>1</v>
      </c>
      <c r="M17" s="33"/>
      <c r="N17" s="32"/>
      <c r="O17" s="32"/>
      <c r="P17" s="32"/>
      <c r="Q17" s="32"/>
      <c r="R17" s="32"/>
      <c r="S17" s="33"/>
      <c r="T17" s="32"/>
      <c r="U17" s="32"/>
      <c r="V17" s="32"/>
      <c r="W17" s="32"/>
      <c r="X17" s="32" t="s">
        <v>16</v>
      </c>
      <c r="Y17" s="33" t="s">
        <v>144</v>
      </c>
      <c r="Z17" s="32">
        <v>1</v>
      </c>
      <c r="AA17" s="32" t="s">
        <v>17</v>
      </c>
      <c r="AB17" s="35">
        <v>45631</v>
      </c>
      <c r="AC17" s="35">
        <v>45747</v>
      </c>
      <c r="AD17" s="28" t="s">
        <v>117</v>
      </c>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row>
    <row r="18" spans="1:65" ht="96.6" customHeight="1" x14ac:dyDescent="0.3">
      <c r="A18" s="27">
        <v>15</v>
      </c>
      <c r="B18" s="28">
        <v>263</v>
      </c>
      <c r="C18" s="29" t="s">
        <v>30</v>
      </c>
      <c r="D18" s="28">
        <v>64</v>
      </c>
      <c r="E18" s="29" t="s">
        <v>58</v>
      </c>
      <c r="F18" s="29">
        <v>1</v>
      </c>
      <c r="G18" s="30" t="s">
        <v>128</v>
      </c>
      <c r="H18" s="31" t="s">
        <v>73</v>
      </c>
      <c r="I18" s="31" t="s">
        <v>87</v>
      </c>
      <c r="J18" s="31" t="s">
        <v>109</v>
      </c>
      <c r="K18" s="31" t="s">
        <v>104</v>
      </c>
      <c r="L18" s="36">
        <v>1</v>
      </c>
      <c r="M18" s="33"/>
      <c r="N18" s="32"/>
      <c r="O18" s="32"/>
      <c r="P18" s="32"/>
      <c r="Q18" s="32"/>
      <c r="R18" s="32"/>
      <c r="S18" s="33"/>
      <c r="T18" s="32"/>
      <c r="U18" s="32"/>
      <c r="V18" s="32"/>
      <c r="W18" s="32"/>
      <c r="X18" s="32" t="s">
        <v>16</v>
      </c>
      <c r="Y18" s="33" t="s">
        <v>145</v>
      </c>
      <c r="Z18" s="32">
        <v>1</v>
      </c>
      <c r="AA18" s="32" t="s">
        <v>17</v>
      </c>
      <c r="AB18" s="35">
        <v>45631</v>
      </c>
      <c r="AC18" s="35">
        <v>45747</v>
      </c>
      <c r="AD18" s="28" t="s">
        <v>39</v>
      </c>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row>
    <row r="19" spans="1:65" ht="88.8" customHeight="1" x14ac:dyDescent="0.3">
      <c r="A19" s="27">
        <v>16</v>
      </c>
      <c r="B19" s="28">
        <v>263</v>
      </c>
      <c r="C19" s="29" t="s">
        <v>30</v>
      </c>
      <c r="D19" s="28">
        <v>64</v>
      </c>
      <c r="E19" s="29" t="s">
        <v>59</v>
      </c>
      <c r="F19" s="29">
        <v>1</v>
      </c>
      <c r="G19" s="30" t="s">
        <v>129</v>
      </c>
      <c r="H19" s="31" t="s">
        <v>74</v>
      </c>
      <c r="I19" s="31" t="s">
        <v>88</v>
      </c>
      <c r="J19" s="31" t="s">
        <v>110</v>
      </c>
      <c r="K19" s="31" t="s">
        <v>104</v>
      </c>
      <c r="L19" s="36">
        <v>1</v>
      </c>
      <c r="M19" s="33"/>
      <c r="N19" s="32"/>
      <c r="O19" s="32"/>
      <c r="P19" s="32"/>
      <c r="Q19" s="32"/>
      <c r="R19" s="32"/>
      <c r="S19" s="33"/>
      <c r="T19" s="32"/>
      <c r="U19" s="32"/>
      <c r="V19" s="32"/>
      <c r="W19" s="32"/>
      <c r="X19" s="32" t="s">
        <v>16</v>
      </c>
      <c r="Y19" s="33" t="s">
        <v>146</v>
      </c>
      <c r="Z19" s="32">
        <v>1</v>
      </c>
      <c r="AA19" s="32" t="s">
        <v>17</v>
      </c>
      <c r="AB19" s="35">
        <v>45631</v>
      </c>
      <c r="AC19" s="35">
        <v>45747</v>
      </c>
      <c r="AD19" s="28" t="s">
        <v>119</v>
      </c>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row>
    <row r="20" spans="1:65" ht="104.4" customHeight="1" x14ac:dyDescent="0.3">
      <c r="A20" s="27">
        <v>17</v>
      </c>
      <c r="B20" s="28">
        <v>263</v>
      </c>
      <c r="C20" s="29" t="s">
        <v>30</v>
      </c>
      <c r="D20" s="28">
        <v>64</v>
      </c>
      <c r="E20" s="29" t="s">
        <v>60</v>
      </c>
      <c r="F20" s="29">
        <v>1</v>
      </c>
      <c r="G20" s="30" t="s">
        <v>130</v>
      </c>
      <c r="H20" s="31" t="s">
        <v>75</v>
      </c>
      <c r="I20" s="31" t="s">
        <v>89</v>
      </c>
      <c r="J20" s="31" t="s">
        <v>111</v>
      </c>
      <c r="K20" s="31" t="s">
        <v>104</v>
      </c>
      <c r="L20" s="36">
        <v>1</v>
      </c>
      <c r="M20" s="33"/>
      <c r="N20" s="32"/>
      <c r="O20" s="32"/>
      <c r="P20" s="32"/>
      <c r="Q20" s="32"/>
      <c r="R20" s="32"/>
      <c r="S20" s="33"/>
      <c r="T20" s="32"/>
      <c r="U20" s="32"/>
      <c r="V20" s="32"/>
      <c r="W20" s="32"/>
      <c r="X20" s="32" t="s">
        <v>16</v>
      </c>
      <c r="Y20" s="33" t="s">
        <v>147</v>
      </c>
      <c r="Z20" s="32">
        <v>1</v>
      </c>
      <c r="AA20" s="32" t="s">
        <v>17</v>
      </c>
      <c r="AB20" s="35">
        <v>45631</v>
      </c>
      <c r="AC20" s="35">
        <v>45747</v>
      </c>
      <c r="AD20" s="28" t="s">
        <v>120</v>
      </c>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row>
    <row r="21" spans="1:65" ht="162" customHeight="1" x14ac:dyDescent="0.3">
      <c r="A21" s="27">
        <v>18</v>
      </c>
      <c r="B21" s="28">
        <v>263</v>
      </c>
      <c r="C21" s="29" t="s">
        <v>30</v>
      </c>
      <c r="D21" s="28">
        <v>64</v>
      </c>
      <c r="E21" s="29" t="s">
        <v>61</v>
      </c>
      <c r="F21" s="29">
        <v>1</v>
      </c>
      <c r="G21" s="30" t="s">
        <v>131</v>
      </c>
      <c r="H21" s="31" t="s">
        <v>76</v>
      </c>
      <c r="I21" s="31" t="s">
        <v>152</v>
      </c>
      <c r="J21" s="31" t="s">
        <v>107</v>
      </c>
      <c r="K21" s="31" t="s">
        <v>107</v>
      </c>
      <c r="L21" s="36">
        <v>1</v>
      </c>
      <c r="M21" s="33"/>
      <c r="N21" s="32"/>
      <c r="O21" s="32"/>
      <c r="P21" s="32"/>
      <c r="Q21" s="32"/>
      <c r="R21" s="32"/>
      <c r="S21" s="33"/>
      <c r="T21" s="32"/>
      <c r="U21" s="32"/>
      <c r="V21" s="32"/>
      <c r="W21" s="32"/>
      <c r="X21" s="32" t="s">
        <v>16</v>
      </c>
      <c r="Y21" s="33" t="s">
        <v>148</v>
      </c>
      <c r="Z21" s="32">
        <v>1</v>
      </c>
      <c r="AA21" s="32" t="s">
        <v>17</v>
      </c>
      <c r="AB21" s="35">
        <v>45631</v>
      </c>
      <c r="AC21" s="35">
        <v>45838</v>
      </c>
      <c r="AD21" s="28" t="s">
        <v>117</v>
      </c>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row>
  </sheetData>
  <autoFilter ref="A3:AD21" xr:uid="{CB5BFB51-CF44-4FC3-A0CE-A9F191DD193B}"/>
  <mergeCells count="1">
    <mergeCell ref="B2:A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8E5B-D0AC-4F65-B5DF-256F08F5E035}">
  <dimension ref="A1:J29"/>
  <sheetViews>
    <sheetView showGridLines="0" zoomScale="80" zoomScaleNormal="80" workbookViewId="0">
      <selection activeCell="I15" sqref="I15"/>
    </sheetView>
  </sheetViews>
  <sheetFormatPr baseColWidth="10" defaultRowHeight="14.4" x14ac:dyDescent="0.3"/>
  <cols>
    <col min="1" max="1" width="24.6640625" customWidth="1"/>
    <col min="2" max="2" width="11.77734375" bestFit="1" customWidth="1"/>
    <col min="3" max="3" width="3" bestFit="1" customWidth="1"/>
    <col min="4" max="6" width="25.109375" bestFit="1" customWidth="1"/>
    <col min="7" max="7" width="12.21875" bestFit="1" customWidth="1"/>
    <col min="8" max="9" width="12.21875" customWidth="1"/>
    <col min="10" max="10" width="12.21875" bestFit="1" customWidth="1"/>
  </cols>
  <sheetData>
    <row r="1" spans="1:10" x14ac:dyDescent="0.3">
      <c r="A1" s="11" t="s">
        <v>18</v>
      </c>
    </row>
    <row r="2" spans="1:10" x14ac:dyDescent="0.3">
      <c r="D2" s="9" t="s">
        <v>17</v>
      </c>
      <c r="E2" s="9" t="s">
        <v>134</v>
      </c>
      <c r="F2" s="9" t="s">
        <v>16</v>
      </c>
      <c r="G2" s="9" t="s">
        <v>19</v>
      </c>
      <c r="I2" s="9" t="s">
        <v>23</v>
      </c>
      <c r="J2" s="9"/>
    </row>
    <row r="3" spans="1:10" x14ac:dyDescent="0.3">
      <c r="A3" t="s">
        <v>31</v>
      </c>
      <c r="B3" t="s">
        <v>30</v>
      </c>
      <c r="C3">
        <v>65</v>
      </c>
      <c r="D3">
        <v>1</v>
      </c>
      <c r="F3">
        <v>1</v>
      </c>
      <c r="G3">
        <v>2</v>
      </c>
      <c r="I3">
        <f>IF(COUNT(D3:F3)&gt;1,1,"")</f>
        <v>1</v>
      </c>
    </row>
    <row r="4" spans="1:10" x14ac:dyDescent="0.3">
      <c r="A4" t="s">
        <v>51</v>
      </c>
      <c r="B4" t="s">
        <v>30</v>
      </c>
      <c r="C4">
        <v>64</v>
      </c>
      <c r="E4">
        <v>2</v>
      </c>
      <c r="F4">
        <v>1</v>
      </c>
      <c r="G4">
        <v>3</v>
      </c>
      <c r="I4">
        <f t="shared" ref="I4:I14" si="0">IF(COUNT(D4:F4)&gt;1,1,"")</f>
        <v>1</v>
      </c>
    </row>
    <row r="5" spans="1:10" x14ac:dyDescent="0.3">
      <c r="A5" t="s">
        <v>52</v>
      </c>
      <c r="B5" t="s">
        <v>30</v>
      </c>
      <c r="C5">
        <v>64</v>
      </c>
      <c r="D5">
        <v>1</v>
      </c>
      <c r="F5">
        <v>3</v>
      </c>
      <c r="G5">
        <v>4</v>
      </c>
      <c r="I5">
        <f t="shared" si="0"/>
        <v>1</v>
      </c>
    </row>
    <row r="6" spans="1:10" x14ac:dyDescent="0.3">
      <c r="A6" t="s">
        <v>53</v>
      </c>
      <c r="B6" t="s">
        <v>30</v>
      </c>
      <c r="C6">
        <v>64</v>
      </c>
      <c r="F6">
        <v>1</v>
      </c>
      <c r="G6">
        <v>1</v>
      </c>
      <c r="I6" t="str">
        <f t="shared" si="0"/>
        <v/>
      </c>
    </row>
    <row r="7" spans="1:10" x14ac:dyDescent="0.3">
      <c r="A7" t="s">
        <v>54</v>
      </c>
      <c r="B7" t="s">
        <v>30</v>
      </c>
      <c r="C7">
        <v>64</v>
      </c>
      <c r="F7">
        <v>1</v>
      </c>
      <c r="G7">
        <v>1</v>
      </c>
      <c r="I7" t="str">
        <f t="shared" si="0"/>
        <v/>
      </c>
    </row>
    <row r="8" spans="1:10" x14ac:dyDescent="0.3">
      <c r="A8" t="s">
        <v>55</v>
      </c>
      <c r="B8" t="s">
        <v>30</v>
      </c>
      <c r="C8">
        <v>64</v>
      </c>
      <c r="F8">
        <v>1</v>
      </c>
      <c r="G8">
        <v>1</v>
      </c>
      <c r="I8" t="str">
        <f t="shared" si="0"/>
        <v/>
      </c>
    </row>
    <row r="9" spans="1:10" x14ac:dyDescent="0.3">
      <c r="A9" t="s">
        <v>56</v>
      </c>
      <c r="B9" t="s">
        <v>30</v>
      </c>
      <c r="C9">
        <v>64</v>
      </c>
      <c r="D9">
        <v>1</v>
      </c>
      <c r="G9">
        <v>1</v>
      </c>
      <c r="I9" t="str">
        <f t="shared" si="0"/>
        <v/>
      </c>
    </row>
    <row r="10" spans="1:10" x14ac:dyDescent="0.3">
      <c r="A10" t="s">
        <v>57</v>
      </c>
      <c r="B10" t="s">
        <v>30</v>
      </c>
      <c r="C10">
        <v>64</v>
      </c>
      <c r="D10">
        <v>1</v>
      </c>
      <c r="G10">
        <v>1</v>
      </c>
      <c r="I10" t="str">
        <f t="shared" si="0"/>
        <v/>
      </c>
      <c r="J10" s="10"/>
    </row>
    <row r="11" spans="1:10" x14ac:dyDescent="0.3">
      <c r="A11" t="s">
        <v>58</v>
      </c>
      <c r="B11" t="s">
        <v>30</v>
      </c>
      <c r="C11">
        <v>64</v>
      </c>
      <c r="D11">
        <v>1</v>
      </c>
      <c r="G11">
        <v>1</v>
      </c>
      <c r="I11" t="str">
        <f t="shared" si="0"/>
        <v/>
      </c>
      <c r="J11" s="10"/>
    </row>
    <row r="12" spans="1:10" x14ac:dyDescent="0.3">
      <c r="A12" t="s">
        <v>59</v>
      </c>
      <c r="B12" t="s">
        <v>30</v>
      </c>
      <c r="C12">
        <v>64</v>
      </c>
      <c r="D12">
        <v>1</v>
      </c>
      <c r="G12">
        <v>1</v>
      </c>
      <c r="I12" t="str">
        <f t="shared" si="0"/>
        <v/>
      </c>
      <c r="J12" s="10"/>
    </row>
    <row r="13" spans="1:10" x14ac:dyDescent="0.3">
      <c r="A13" t="s">
        <v>60</v>
      </c>
      <c r="B13" t="s">
        <v>30</v>
      </c>
      <c r="C13">
        <v>64</v>
      </c>
      <c r="D13">
        <v>1</v>
      </c>
      <c r="G13">
        <v>1</v>
      </c>
      <c r="I13" t="str">
        <f t="shared" si="0"/>
        <v/>
      </c>
      <c r="J13" s="10"/>
    </row>
    <row r="14" spans="1:10" x14ac:dyDescent="0.3">
      <c r="A14" t="s">
        <v>61</v>
      </c>
      <c r="B14" t="s">
        <v>30</v>
      </c>
      <c r="C14">
        <v>64</v>
      </c>
      <c r="D14">
        <v>1</v>
      </c>
      <c r="G14">
        <v>1</v>
      </c>
      <c r="I14" t="str">
        <f t="shared" si="0"/>
        <v/>
      </c>
      <c r="J14" s="10"/>
    </row>
    <row r="15" spans="1:10" x14ac:dyDescent="0.3">
      <c r="A15" t="s">
        <v>19</v>
      </c>
      <c r="D15">
        <v>8</v>
      </c>
      <c r="E15">
        <v>2</v>
      </c>
      <c r="F15">
        <v>8</v>
      </c>
      <c r="G15">
        <v>18</v>
      </c>
      <c r="I15" s="10" t="s">
        <v>20</v>
      </c>
      <c r="J15" s="10"/>
    </row>
    <row r="16" spans="1:10" x14ac:dyDescent="0.3">
      <c r="I16" s="10"/>
    </row>
    <row r="17" spans="4:9" x14ac:dyDescent="0.3">
      <c r="D17">
        <f>COUNT(D3:D14)</f>
        <v>8</v>
      </c>
      <c r="E17">
        <f>COUNT(E3:E14)</f>
        <v>1</v>
      </c>
      <c r="F17">
        <f>COUNT(F3:F14)</f>
        <v>6</v>
      </c>
      <c r="G17">
        <f>SUM(D17:F17)-COUNT(I3:I14)</f>
        <v>12</v>
      </c>
      <c r="I17" s="10" t="s">
        <v>21</v>
      </c>
    </row>
    <row r="20" spans="4:9" x14ac:dyDescent="0.3">
      <c r="I20" t="str">
        <f t="shared" ref="I20:I29" si="1">IF(COUNT(D20:G20)&gt;1,1,"")</f>
        <v/>
      </c>
    </row>
    <row r="21" spans="4:9" x14ac:dyDescent="0.3">
      <c r="I21" t="str">
        <f t="shared" si="1"/>
        <v/>
      </c>
    </row>
    <row r="22" spans="4:9" x14ac:dyDescent="0.3">
      <c r="I22" t="str">
        <f t="shared" si="1"/>
        <v/>
      </c>
    </row>
    <row r="23" spans="4:9" x14ac:dyDescent="0.3">
      <c r="I23" t="str">
        <f t="shared" si="1"/>
        <v/>
      </c>
    </row>
    <row r="24" spans="4:9" x14ac:dyDescent="0.3">
      <c r="I24" t="str">
        <f t="shared" si="1"/>
        <v/>
      </c>
    </row>
    <row r="25" spans="4:9" x14ac:dyDescent="0.3">
      <c r="I25" t="str">
        <f t="shared" si="1"/>
        <v/>
      </c>
    </row>
    <row r="26" spans="4:9" x14ac:dyDescent="0.3">
      <c r="I26" t="str">
        <f t="shared" si="1"/>
        <v/>
      </c>
    </row>
    <row r="27" spans="4:9" x14ac:dyDescent="0.3">
      <c r="I27" t="str">
        <f t="shared" si="1"/>
        <v/>
      </c>
    </row>
    <row r="28" spans="4:9" x14ac:dyDescent="0.3">
      <c r="I28" t="str">
        <f t="shared" si="1"/>
        <v/>
      </c>
    </row>
    <row r="29" spans="4:9" x14ac:dyDescent="0.3">
      <c r="I29" t="str">
        <f t="shared" si="1"/>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2021-02-18T01:29:41Z</dcterms:created>
  <dcterms:modified xsi:type="dcterms:W3CDTF">2025-04-16T17:06:00Z</dcterms:modified>
</cp:coreProperties>
</file>