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jo6\Downloads\"/>
    </mc:Choice>
  </mc:AlternateContent>
  <bookViews>
    <workbookView xWindow="0" yWindow="0" windowWidth="19200" windowHeight="7050"/>
  </bookViews>
  <sheets>
    <sheet name="Hoja1" sheetId="1" r:id="rId1"/>
    <sheet name="Hoja2" sheetId="2" r:id="rId2"/>
  </sheets>
  <externalReferences>
    <externalReference r:id="rId3"/>
    <externalReference r:id="rId4"/>
  </externalReferences>
  <definedNames>
    <definedName name="_xlnm._FilterDatabase" localSheetId="0" hidden="1">Hoja1!$B$3:$O$96</definedName>
    <definedName name="PDD">[1]VALORES!$D$2:$D$7</definedName>
    <definedName name="Proy">[2]VALORES!$B$2:$B$34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G8" i="2" s="1"/>
  <c r="C8" i="2"/>
  <c r="G9" i="2" s="1"/>
  <c r="M7" i="2"/>
  <c r="N7" i="2" s="1"/>
  <c r="J8" i="2"/>
  <c r="E6" i="2"/>
  <c r="H6" i="2" s="1"/>
  <c r="J6" i="2" l="1"/>
  <c r="G7" i="2"/>
  <c r="G10" i="2" s="1"/>
  <c r="G11" i="2" s="1"/>
</calcChain>
</file>

<file path=xl/sharedStrings.xml><?xml version="1.0" encoding="utf-8"?>
<sst xmlns="http://schemas.openxmlformats.org/spreadsheetml/2006/main" count="1117" uniqueCount="477">
  <si>
    <t>% Programado</t>
  </si>
  <si>
    <t>No aplica</t>
  </si>
  <si>
    <t>3. Gestionar suelo mediante los diferentes instrumentos y mecanismos de planificación urbana para la ejecución de proyectos de desarrollo y renovación urbana, así como mejorar áreas centrales o consolidadas que permitan reducir problemas urbanos</t>
  </si>
  <si>
    <t>3.1. 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</si>
  <si>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SUELO DE 2,8 HECTÁREAS DE DESARROLLO, REVITALIZACIÓN O RENOVACIÓN URBANA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</si>
  <si>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</si>
  <si>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GESTIÓN PREDIAL Y SOCIAL</t>
  </si>
  <si>
    <t>Gestión de suelo para el desarrollo del proyecto.</t>
  </si>
  <si>
    <t>Elaborar los insumos requeridos para la elaboración de los actos administrativos de anuncio de proyecto, las declaratorias de utilidad pública y condiciones de urgencia requeridos de los proyectos priorizados por la empresa.</t>
  </si>
  <si>
    <t>(Nº. INSUMOS DE ELABORADOS / Nº DE INSUMOS REQUERIDAS) X 100</t>
  </si>
  <si>
    <t>31-12-2021</t>
  </si>
  <si>
    <t>DIRECCION DE PREDIOS</t>
  </si>
  <si>
    <t>El porcentaje de avance se contempla al 100%, se apoya en concepto de anuncio de proyecto de Mz 7, plan parcial de Mestro Cl 26
Se proyectó exposición de motivos para la declaratoria de condiciones de urgencia de Centro San Bernardo
* Avance reportado de acuerdo al cumplimiento de las solicitudes realizadas para la presente vigencia (2021)</t>
  </si>
  <si>
    <t>3.2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</si>
  <si>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</si>
  <si>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Realizar los estudios previos requeridos en el marco de la gestión del suelo de los proyectos priorizados por la empresa.</t>
  </si>
  <si>
    <t>(ESTUDIOS PREVIOS ELABORADOS / ESTUDIOS PREVIOS REQUERIDOS)X 100</t>
  </si>
  <si>
    <t>El procentaje de avance se contempla al 100%, debido a que para el cuarto trimestre se cuenta con los RT elaborados para el proyecto C Estación Metro Cl 26 Mz 7, ET elaborados para los proyectos Centro San Bernardo y Estación Metro Cl 26</t>
  </si>
  <si>
    <t>PAD - V.N. - BRONX</t>
  </si>
  <si>
    <t>3.3.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</si>
  <si>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</si>
  <si>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Finalizar gestión predial. Voto Nacional - Centro para el talento creativo.</t>
  </si>
  <si>
    <t>(PREDIOS ADQUIRIDOS / TOTAL DE PREDIOS) X 100</t>
  </si>
  <si>
    <t>30-04-2021</t>
  </si>
  <si>
    <t>Se reporta cumplida la meta teniendo en cuenta que a la fecha del reporte del avance 89 predios s encuentran registrads en titularidad de la ERU y 1 predio se encuentra en tramite de registro, el cual quedara con fecha de registro del 2021</t>
  </si>
  <si>
    <t>PAD - CEFE - SB</t>
  </si>
  <si>
    <t>Gestionar la adquisición predial de la fase 1 en un 100%. San Bernardo.</t>
  </si>
  <si>
    <t>30-06-2021</t>
  </si>
  <si>
    <t>De los 100 predios a dquirir, se han adquirido y gestionao un total de 97 predios, los 3 predios restantes se encuentran en proceso de adquisición por enajenaciónvoluntaria
El porcentaje de avance incluye predios intitucionales los cuales no son adquiridos mediante oferta de compra y para los cuales se adelantan gestiones con el IDU y el DADEP
Se propone nueva fecha para el cumplimiento del indicador teniendo en cuenta lps 3 predios que se encuentran en proceso de enajenación</t>
  </si>
  <si>
    <t>Gestionar la adquisición predial de la fase 2 en un 100%. San Bernardo.</t>
  </si>
  <si>
    <t>30-09-2021</t>
  </si>
  <si>
    <t>De los 240 predios a dquirir, se han adquirido un total de 224 predios, los 16 predios restantes se encuentran en proceso de adquisición
Se propone nueva fecha para el cumplimiento del indicador ya que las escrituras de los predios pendientes de inscribir se encuentran en tramite
Se propone nueva fecha para el cumplimiento del indicador ya que 13 predios se encuentran en proceso de enajenación y 3 en proceso de expropiación</t>
  </si>
  <si>
    <t>Apoyar la definición de los modelos de gestión e instrumentos de seguimientos e hitos para dar cumplimiento a la meta de gestión de 2,8 Hectáreas de los proyectos</t>
  </si>
  <si>
    <t>(ACTIVIDADES EJECUTADAS / ACTIVIDADES PROGRAMADAS) X100</t>
  </si>
  <si>
    <t>Se realizarón las siguientes reuniones:
29/10/2021 Patrimonios Autonomos Centro San Bernardo y Plan Parcial Cl 24
11/10/2021 Alternativas de vinculación Mz 7
05/11/2021 Reunión nuevos proyectos
25/11/2021 Anuncio Proyecto Estación Metro Calle 26.</t>
  </si>
  <si>
    <t>PAD - DESARROLLO - SB</t>
  </si>
  <si>
    <t>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t>
  </si>
  <si>
    <t>6.3. FOMENTAR LA PARTICIPACIÓN SOCIAL EN LOS PROCESOS DE GESTIÓN DEL SUELO EN CUMPLIMIENTO DE LOS LINEAMIENTOS DE PARTICIPACIÓN Y PROTECCION</t>
  </si>
  <si>
    <t>Generar acciones para la implementación de los programas, proyectos y actividades contenidos en el Plan de Gestión Social.</t>
  </si>
  <si>
    <t>Finalizar la ejecución del Plan de Gestión Social de la población que usa y/o ocupa los inmuebles requeridos para el desarrollo de la primera etapa del Proyecto San Bernardo.</t>
  </si>
  <si>
    <t>(Nº DE ACCIONES EJECUTADAS / Nº DE ACCIONES PROGRAMADAS) X 100</t>
  </si>
  <si>
    <t>Realizar actividades de acompañamiento y seguimiento a los estudios previos y a la formulación e implementación del plan de gestión social en la adquisición predial en los proyectos priorizados por la Empresa.</t>
  </si>
  <si>
    <t>REALIZAR 100 % DE LOS DIAGNÓSTICOS PREDIALES Y SOCIALES PARA LOS PROYECTOS  PRIORIZADOS EN LA FASE DE FORMULACIÓN Y/O ESTRUCTURACIÓN DE PROYECTOS</t>
  </si>
  <si>
    <t>Realizar los diagnósticos prediales solicitados por la Subgerencia de Gestión Inmobiliaria y Subgerencia de Gestión Urbana</t>
  </si>
  <si>
    <t xml:space="preserve"># DE DIAGNÓSTICOS REALIZADOS / # SOLICITUDES </t>
  </si>
  <si>
    <t>Se realizó componente predial de Centro San Bernardo
Se realizó análisis de los costos asosiciados, análisis técnico y jurídico del PLan Parcial Sabana
* Avance reportado de acuerdo al cumplimiento de las solicitudes realizadas para la presente vigencia (2021)</t>
  </si>
  <si>
    <t>FORTALECIMIENTO INSTITUCIONAL</t>
  </si>
  <si>
    <t>5. Construir una estructura de gobierno corporativo que involucre un modelo integrado de planeación y gestión orientado a procesos de gobierno abierto, generación de valor público, transparencia y bienestar, a través de una gestión pública efectiva.</t>
  </si>
  <si>
    <t>5.3. REALIZAR EL DIAGNÓSTICO, DISEÑO, IMPLEMENTACIÓN Y PUESTA EN MARCHA DE UN SISTEMA DE INFORMACIÓN INTEGRAL QUE OPTIMICE LOS DIFERENTES PROCESOS QUE EJECUTA LA EMPRESA.</t>
  </si>
  <si>
    <t>FORTALECER LA GESTIÓN INSTITUCIONAL Y EL MODELO DE GESTIÓN DE LA ERU</t>
  </si>
  <si>
    <t>ACTUALIZAR 100 % DE LA INFRAESTRUCTURA TECNOLÓGICA DE LA EMPRESA</t>
  </si>
  <si>
    <t>DIRECCIONAMIENTO ESTRATÉGICO</t>
  </si>
  <si>
    <t>Definir e implementar una herramienta de seguimiento al estado, avance y ejecución de los proyectos misionales de la Empresa, generando alertas para la toma de decisiones y que sirva como base para la herramienta tecnológica definitiva.</t>
  </si>
  <si>
    <t>Implementar el módulo de planeación JSP7.</t>
  </si>
  <si>
    <t>NÚMERO DE ACTIVIDADES EJECUTADAS / NÚMERO DE ACTIVIDADES PROGRAMADAS</t>
  </si>
  <si>
    <t>SUBGERENCIA DE GESTION CORPORATIVA</t>
  </si>
  <si>
    <t>5.4. CONSOLIDAR UN RECURSO HUMANO CON CAPACIDAD DE RESPONDER A LOS RETOS TÉCNICOS, OPERATIVOS, JURÍDICOS, ADMINISTRATIVOS Y DE REORGANIZACIÓN, CON EL FIN DE FORTALECER LA GESTIÓN DE LA EMPRESA.</t>
  </si>
  <si>
    <t>FORTALECER 100 %  LA CAPACIDAD MISIONAL Y DE APOYO DE LA EMPRESA A TRAVÉS DE UN RECURSO  HUMANO APTO</t>
  </si>
  <si>
    <t>GESTIÓN FINANCIERA</t>
  </si>
  <si>
    <t>SUBGERENCIA DE PLANEACION Y ADMON DE PRO</t>
  </si>
  <si>
    <t>GESTION CONTRACTUAL</t>
  </si>
  <si>
    <t>Atención de requerimientos de Fiducias.</t>
  </si>
  <si>
    <t>Acompañar a la Subgerencia de Gestión Inmobiliaria en los trámite de constitución de fiducias y ejecución jurídica de los contratos de fiducia.</t>
  </si>
  <si>
    <t>Nº DE ACOMPAÑAMIENTOS EFECTIVOS /
NO. DE SOLICITUDES DE ACOMPAÑAMIENTO RECIBIDAS)X 100</t>
  </si>
  <si>
    <t>DIRECCIÓN DE GESTIÓN CONTRACTUAL</t>
  </si>
  <si>
    <t xml:space="preserve">Durante el periodo Octubre - Diciembre, no se constituyeron nuevos fideicomisos  En consecuencia, no fue necesario solicitar acompañamiento para esta labor. Sin perjuicio, de lo anterior se realizó acompañamiento  los fideicomisos  PROSCENIO ERU - FIDUBOGOTÁ, PAD  san Juan de Dios, PAS FCO, fideicomiso San Bernardo, PAD Mártires, tanto para la contratación derivada como para prorrogas y modificaciones de los contratos fiduciarios. Lo anterior representa un 100% de cumplimiento. </t>
  </si>
  <si>
    <t>Cierre de procesos contractuales y convenios que requieren liquidación.</t>
  </si>
  <si>
    <t>Liquidar contratos y convenios.</t>
  </si>
  <si>
    <t>Nº DE LIQUIDACIONES GESTIONADAS./ Nº. DE SOLICITUDES DE LIQUIDACIONES RADICADAS)X 100</t>
  </si>
  <si>
    <t xml:space="preserve">No se alcanzaron a tramitar la totalidad de las solicitudes debido a que en el ultimo mes las solicitudes llegaron sobre la fecha de corte.  </t>
  </si>
  <si>
    <t>GESTIÓN JURIDICA</t>
  </si>
  <si>
    <t>Adopción de políticas de prevención el daño antijurídico.</t>
  </si>
  <si>
    <t>Realizar políticas de prevención del daño antijurídico.</t>
  </si>
  <si>
    <t>Nº. DE POLÍTICAS DEL DAÑO ANTIJURÍDICO APROBADAS / Nº. DE POLÍTICAS DEL DAÑO ANTIJURÍDICO PROPUESTAS )X 100</t>
  </si>
  <si>
    <t>SUBGERENCIA JURÍDICA</t>
  </si>
  <si>
    <t>Se adoptaron las 4 Políticas de Prevención del Daño Antijuridico, Llamamiento en Garantía, Tutelas, Contrato Realidad y Acoso Laboral</t>
  </si>
  <si>
    <t>Mitigación del daño antijurídico.</t>
  </si>
  <si>
    <t xml:space="preserve">De conformidad con la Resolución 202 de 2020, se han realizado en este ultimo trimestre 7 sesiones del Comité de Defensa, Conciliación y Repetición </t>
  </si>
  <si>
    <t>Efectuar el seguimiento a las políticas de prevención de daño antijurídico aprobadas por el comité de defensa judicial, conciliación y repetición.</t>
  </si>
  <si>
    <t>NO. SEGUIMIENTO A LAS POLÍTICAS DE PREVENCIÓN DE DAÑO ANTIJURÍDICO APROBADAS/NO. SEGUIMIENTOS PROGRAMADOS</t>
  </si>
  <si>
    <t xml:space="preserve">Se realizaron en este ultimo trimestre el seguimiento a la Política de Derechos de Petición, Predios y Acciones de Repetición </t>
  </si>
  <si>
    <t>Atender el 100% de los requerimientos judiciales a efecto de garantizar una óptima defensa de los intereses de la Empresa en sede judicial</t>
  </si>
  <si>
    <t>(Nº DE  RESPUESTAS BRINDADAS /Nº. REQUERIMIENTOS JUDICIALES )X 100</t>
  </si>
  <si>
    <t>En el ultimo trimestre del año, se cuenta con 77 procesos judiciales activos y se dio respuesta a 7 tutelas contestadas en debida forma con la finalidad de prevenir el daño antijuridico</t>
  </si>
  <si>
    <t>EVALUACIÓN Y SEGUIMIENTO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</si>
  <si>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</si>
  <si>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</si>
  <si>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</si>
  <si>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OFICINA DE CONTROL INTERNO</t>
  </si>
  <si>
    <t xml:space="preserve">"Se realizo Campaña de Autocontrol del primer semestre de la Vigencia 2021 denominada ""Líneas de Defensa"". Ejecutada con las publicaciones del 23, 27,28 y 29 Abril y conferencia del 29 de abril de 2021
Entrega Premios a los dos (2) participantes ganadores en la Charla de Autocontrol "Líneas de Defensa" el 21 de mayo de 2021. 
Se realizo la segunda Campaña de Autocontrol  el   12 de noviembre de 2021, denominada "Taller de Riesgos". Ejecutada con publicaciones de expectativa del 9 al 12 de noviembre de 2021.
Entrega de Premios a seis (6) participantes y dos (2) Directivos el 2 de Diciembre de 2021 en el Cierre de Gestión de la Empresa.  "
</t>
  </si>
  <si>
    <t>Liderazgo Estratégico -
Enfoque hacia la prevención.</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</si>
  <si>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</si>
  <si>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(No. De Comités a los que Asistió la OCI en el trimestre/ No. De Comités a los que fue Convocada en el trimestre) X 100</t>
  </si>
  <si>
    <t>Se asistió por parte de la Oficina de Control interno a 57 actividades donde se requirió la participación de la Oficina de Control interno (Comités - Diferentes Reuniones). 
Octubre: 19
Noviembre: 21
Diciembre: 17</t>
  </si>
  <si>
    <t>Evaluación y seguimiento.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</si>
  <si>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</si>
  <si>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</si>
  <si>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En el trimestre evaluado habian programados 15 informes de los cuales 14 se cumplieron en un 100% cada uno y los otros se encuentran con el siguiente porcentaje de avance:
* Seguimiento Comités Institucionales - Avance 90% 
* Seguimiento Estado de Cumplimiento Metas Plan de Desarrollo e Indicadores - Avance 85%</t>
  </si>
  <si>
    <t>valuación y seguimiento.
Evaluación de la gestión del riesgo.</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</si>
  <si>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</si>
  <si>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</si>
  <si>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Se realizó el  seguimiento correspondiente al periodo de mayo a abril de 2021 (cumplimiento programado del trimestre 100%). 
Este informe es cuatrimestral y se han realizado tres seguimientos en enero, en mayo y  en septiembre de 2021, por ende el cumplimiento para el tercer trimestre es de 100% como se reporta en la columna de avance).
Se cuenta con la matriz de seguimiento publicada en la Página Web de la Empresa y con el Informe de Evaluación del Sistema de Administración de Riesgo para el Cierre Metodológico de que trata la Guía para la Administración del riesgo y el diseño de controles en entidades públicas versión 4 de octubre de 2018 con corte 31 de agosto de 2021 y Balance de Estado del Plan Anticorrupción y de Atención al Ciudadano PAAC.  Rad I20201002585 .</t>
  </si>
  <si>
    <t>Evaluación y seguimiento.
Relación con entes externos de control.</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</si>
  <si>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</si>
  <si>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</si>
  <si>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Se realizaron dos seguimientos en el cuarto trimestre de 2021, para un cumplimiento programado del trimestre  al 100%.
Radicado Plan de Mejoramiento por Procesos No.  I2021002842
Radicado Plan de Mejoramiento de la Contraloria No. I2021002796
Dado que es una actividad anual, el equivalente para el cuarto trimestre es del 25%. El acumulado, incluido el avance del trimestre anterior, alcanza un 100% de cumplimiento de la actividad reportado en la columna de avance). Seguimientos Trimestrales.</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</si>
  <si>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</si>
  <si>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</si>
  <si>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 xml:space="preserve">Se recibieron 179 solicitudes de entes de Control de las cuales se debían responder por vencimiento de términos 168 en el cuarto trimestre.
Cada componente de este indicador pesa 33,33%, de las 179 solicitudes se evidencia lo siguiente:
-  158 requerimientos se respondieron dentro de términos  
-  11 requerimientos en Gestión con fecha de vencimiento posterior al corte 
- 10 requerimientos que se respondieron sin oportunidad 
</t>
  </si>
  <si>
    <t>Atención de procesos de selección.</t>
  </si>
  <si>
    <t>Atender todos los procesos de contratación directa solicitados por las diferentes áreas.</t>
  </si>
  <si>
    <t>(NO. DE PROCESOS ATENDIDOS. /
NO. DE SOLICITUDES DE PROCESOS RADICADOS.)X100</t>
  </si>
  <si>
    <t>Durante el periodo Octubre - diciembre  2021 se  tramitaron  37 contrataciones directas, frente a  36  solicitudes que corresponden al periodo reportado y  una solicitud radicada el periodo anterior.</t>
  </si>
  <si>
    <t>Atender todos los procesos de selección diferentes a contratación directa solicitados por las diferentes áreas.</t>
  </si>
  <si>
    <t xml:space="preserve">Durante el periodo Octubre - diciembre  2021 se radicaron los siguientes procesos:  12 procesos de selección, de los cuales se adjudicaron  6, en proceso de adjudicación 5 y 1 proceso fue declarado desierto por falta de proponentes. </t>
  </si>
  <si>
    <t>5.6.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</si>
  <si>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DISEÑAR E IMPLEMENTAR 1 ESTRATEGIA DE COMUNICACIONES INTERNA Y EXTERNA DE LA EMPRESA</t>
  </si>
  <si>
    <t>GESTIÓN DE GRUPOS DE INTERÉS</t>
  </si>
  <si>
    <t>Diseño e implementación de una (1) estrategia integral de comunicación.</t>
  </si>
  <si>
    <t>Implementar una estrategia integral de comunicación externa.</t>
  </si>
  <si>
    <t>ESTRATEGIA EXTERNA DEFINIDA E IMPLEMENTADA</t>
  </si>
  <si>
    <t>OFICINA ASESORA DE COMUNICACIONES</t>
  </si>
  <si>
    <t>Implementar una estrategia integral de comunicación interna</t>
  </si>
  <si>
    <t>NÚMERO DE ACTIVIDADES  EJECUTADAS PARA LA IMPLEMENTACIÓN DE LA ESTRATEGIA DE COMUNCACIÓN INTERNA</t>
  </si>
  <si>
    <t>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</si>
  <si>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4.2. REALIZAR LA GESTIÓN INSTITUCIONAL E INTERINSTITUCIONAL PARA EL DESARROLLO, EJECUCIÓN Y ENTREGA DE PROYECTOS INMOBILIARIOS.</t>
  </si>
  <si>
    <t>REALIZAR LA GESTIÓN ADMINISTRATIVA, LAS OBRAS Y LA COMERCIALIZACIÓN DE LOS PREDIOS Y PROYECTOS DE LA ERU</t>
  </si>
  <si>
    <t>MANTENER 100 % DE LOS PREDIOS ADMINISTRADOS (VIGILANCIA IMPUESTOS, EL MANTENIMIENTO Y LOS  SERVICIOS PÚBLICOS)</t>
  </si>
  <si>
    <t>COMERCIALIZACIÓN</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</si>
  <si>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</si>
  <si>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</si>
  <si>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</si>
  <si>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DIRECCIÓN COMERCIAL</t>
  </si>
  <si>
    <t>Suscripción del contrato de vigilancia 222-2021, entre el Fideicomiso San Victorino Centro Internacional de Comercio Mayorista y la Unión Temporal UT AMCOSEP, vigente hasta abril 22 de 2022.
Supervisión y trámite de pago a la ejecución del contrato de Vigilancia 222/2021 el cual no ha presentado novedades.
Trámite pagos de servicios públicos ante la fiduciaria y la tesorería de la Empresa de Renovación y Desarrollo Urbano de Bogotá, D.C. y de la administración del proyecto locales Plaza de la Hoja.
Declaración y presentación de impuestos prediales de los predios fideicomitidos.
Consolidación, actualización y puesta en producción, la Base de datos en JSP7 del inventario de predios de la Empresa de Renovación y Desarrollo Urbano de Bogotá
y fideicomitidos, en coordinación con la Dirección de Predios de la Entidad.
La actualización de los inventarios se realizó a través del JSP7 según las novedades presentadas en el mes (adquisición, recibo anticipado, restitución entre otros)</t>
  </si>
  <si>
    <t>CARRERA 10</t>
  </si>
  <si>
    <t>4.1. Diseñar e implementar estrategias para el posicionamiento de la empresa y para la comercialización de activos inmobiliarios, proyectos y el portafolio de servicios.</t>
  </si>
  <si>
    <t>COMERCIALIZAR 100 % DE PREDIOS DISPONIBLES PARA LA MOVILIZACIÓN Y PROYECTOS DESARROLLADOS</t>
  </si>
  <si>
    <t>Mesas de trabajo con actores involucrados para la definición de estrategias a aplicar en el proyecto. Contar con los conceptos jurídicos y contractuales requeridos para viabilizar la gestión del proceso de selección.</t>
  </si>
  <si>
    <t>Definir la conveniencia y generar los documentos precontractuales para un proceso de selección para contratar un estructurador externo para la definición del proyecto a desarrollarse en la manzana 10 y 22.</t>
  </si>
  <si>
    <t>DOCUMENTO DE CONVENIENCIA O DOCUMENTOS PRECONTRACTUALES PRESENTADOS/ DOCUMENTOS PROYECTADOS</t>
  </si>
  <si>
    <t xml:space="preserve">Presentación a Gerencia General de los avances y alcances de los documentos para la contratación de la estructuración externa del proyecto, necesidad establecida por la Gerencia anterior. Se definió que el proyecto se estructurará de forma interna en la Empresa y se dio inicio al planteamiento del modelo de negocio.
</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</si>
  <si>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</si>
  <si>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1.1. ADELANTAR LA PROSPECTIVA TERRITORIAL DE LA CIUDAD Y DE LA REGIÓN PARA IDENTIFICAR Y PRIORIZAR LAS ÁREAS DE INTERVENCIÓN, DEFINIENDO CRITERIOS ESTRATÉGICOS SOBRE LAS INVERSIONES EN SUELO A EMPRENDER POR LA EMPRESA.</t>
  </si>
  <si>
    <t>EVALUACIÓN FINANCIERA DE PROYECTOS</t>
  </si>
  <si>
    <t>Realizar modelaciones financieras y económicas de los proyectos solicitados.</t>
  </si>
  <si>
    <t>Realizar las valoraciones territoriales integrales requeridas para identificar oportunidades de negocios inmobiliarios.</t>
  </si>
  <si>
    <t>FICHA DE ANÁLISIS TERRITORIAL INTEGRAL DE LAS OPORTUNIDADES INMOBILIARIAS IDENTIFICADAS ELABORADAS/FICHAS PROGRAMADAS</t>
  </si>
  <si>
    <t>Una vez definidos los ámbitos de negocio de 32 predios priorizados, se encontraron 5 polígonos especiales de análisis con cierre financiero inmnobiliario para proyectos VIP/VIS con potencial de desarrollo. Estos predios cuentan con fichas de análisis financiero e inmobiliario en el que se pueden ver las posibles cabidas y las formas de ocupación según una proyección de la norma del Decreto 555 de 2021.
5 fichas de análisis territorial realziadas</t>
  </si>
  <si>
    <t>1.2. Estructurar negocios y proyectos equilibrados financieramente que generen un beneficio para la región y contribuyan a la sostenibilidad de la empresa.</t>
  </si>
  <si>
    <t>Realizar las modelaciones financieras y económicas para evaluar la viabilidad de las oportunidades identificadas por el banco inmobiliario para determinar estructura de negocio para su desarrollo.</t>
  </si>
  <si>
    <t>(Nº. DOCUMENTOS DE VIABILIDAD DE NEGOCIOS INMOBILIARIOS Y O ESQUEMAS DE COMERCIALIZACIÓN. /Nº. PREDIOS DEL INVENTARIO VALORADOS TERRITORIALMENTE.) X 100%</t>
  </si>
  <si>
    <t>Se realizó el análisis de los 5 polígonos entregados por el Banco. 
Para cada uno de estos se ha definido el cirre financiero a nivel inmobilario recuperando el valor del suelo a niver de precio de refrencia y se ealizó la correspondiente ficha de análisis de la Gerencia suponiendo el valor de referencia como valor del suelo a recuperar, con base en los estándares definidos.
El100% fueron valorados como "con cierre financiero".
5 documentos de viabilidad / 5 fichas de análsiis territorial integral.</t>
  </si>
  <si>
    <t>LA HOJA</t>
  </si>
  <si>
    <t>4.3. Gestionar la movilización o transferencia de predios en función de la misionalidad y propósitos de la empresa.</t>
  </si>
  <si>
    <t>Coordinación interinstitucional para la comercialización de los locales.</t>
  </si>
  <si>
    <t>Definir estrategia de comercialización de locales de Plaza de La Hoja.</t>
  </si>
  <si>
    <t>ACTIVIDADES PARA DOCUMENTO DE ESTRATÉGICO ELABORADO / ACTIVIDADES PROGRAMADAS</t>
  </si>
  <si>
    <t>Se gestiono ante las partes interesadas, las propuestas de comercialización en los locales, las cuales no fueron aceptadas. Con excepción del contrato suscrito con la Fundación Artemiza</t>
  </si>
  <si>
    <t>Contar con los documentos contractuales y precontractuales para la contratación de una estructuración bajo la modalidad de APP para el Proyecto Bronx Distrito Creativo.</t>
  </si>
  <si>
    <t>DOCUMENTOS PRECONTRACTUALES Y CONTRACTUALES PUBLICADOS/DOCUMENTOS PROYECTADOS</t>
  </si>
  <si>
    <t>Se adjudico el contrato
1) Decisión de la mejor oferta 01/09/2021
2) Firma contrato Alianza - UT 30/09/2021
Información disponible en: https://community.secop.gov.co/Public/Tendering/OpportunityDetail/Index?noticeUID=CO1.NTC.1977712&amp;isFromPublicArea=True&amp;isModal=False</t>
  </si>
  <si>
    <t>Ejecutar la gestión predial de los contratos con terceros concurrentes suscritos por la Empresa.</t>
  </si>
  <si>
    <t>NUMERO DE SOLICITUDES ATENDIDAS / NUMERO DE SOLITUDES REALIZADAS</t>
  </si>
  <si>
    <t>Se contempla la actividad al 100% ya que es una actividad bajo demanda respecto a lo que se solicite en la presente vigencia (2021), se atendió solicitud de Ciudadela S.A.S.</t>
  </si>
  <si>
    <t xml:space="preserve">6.1. PROMOVER ESCENARIOS PARA LA INCLUSIÓN DE LAS COMUNIDADES Y SUS ORGANIZACIONES EN LAS DIFERENTES ETAPAS DE ESTRUCTURACIÓN DE LOS PROYECTOS PRIORIZADOS </t>
  </si>
  <si>
    <t>Generar espacios de participación y dialogo con la comunidad para la implementación del laboratorio de convivencia.</t>
  </si>
  <si>
    <t>Realizar las acciones para continuar la Implementación del laboratorio de convivencia.</t>
  </si>
  <si>
    <t>Se  realizo articulación con alta consejería para las víctimas para construir una propuesta para el uso de los locales comerciales  y se elaboro Informe del proceso de participación en plaza de la hoja para la secretaria de hábitat, en el marco de la mesa de vivienda gratuita.</t>
  </si>
  <si>
    <t>Contar con los conceptos jurídicos y contractuales requeridos para viabilizar la gestión del proceso de selección. Realizar continuo seguimiento al proceso de contraste de documentos contractuales.</t>
  </si>
  <si>
    <t>Contar con los documentos precontractuales y contractuales para la selección del ejecutor del proyecto a desarrollarse en las manzanas 10 y 22.</t>
  </si>
  <si>
    <t>ACTIVIDADES PARA PROCESO DE SELECCIÓN PUBLICADO/ ACTIVIDADES PROGRAMADAS</t>
  </si>
  <si>
    <t>En el año 2021 se realizó la estructuración hasta publicación de términos de referencia del proceso ERU-IPRE-05-2021, publicada el 21 de julio, sobre la cual se tomó la determinación de realizarle ajustes y modificaciones que recogieran las observaciones recibidas por el mercado interesado. El 24 de diciembre se recibió una oferta no solicitada, para la ejecución del proyecto que al cierre del año se encuentra en análisis y evaluación por parte de SGI. Adicionalmente, se realizó la restitución de los recursos transferidos al PA San Victorino para la contratación de la estructuración del proyecto, que bajo la nueva Gerencia no fue necesario utilizar.
Adicionalmente se realizaron las siguientes acciones 
1) Revisión de cabidas y Plan de Implantación, para definición de esquema de negocio teniendo en cuenta las condiciones (IPES, derecho de preferencia) que contractualmente deben cumplirse con el desarrollo del proyecto. Aprobación por parte de asesor de gerencia de las áreas y la disposición del Plan de Implantación
2) Mesas de trabajo con la Subgerencia Jurídica para validación de estructuración del esquema de negocio para la venta del predio de forma condicionada, sin participar en el desarrollo inmobiliario pero garantizando el cumplimiento de las condiciones de obligatorio cumplimiento asignados a la empresa.
3) Solicitud de concepto jurídico que viabilice la factibilidad del esquema de la venta del lote. En espera de respuesta por parte del área encargada.
4) Mesa de trabajo con SAE para validación de estado jurídico de los predios del proyecto en propiedad de esta entidad. Actualmente se está realizando la gestión con el IDU para la revisión del estado de los predios en esta entidad y el esquema para el traslado a la ERU.</t>
  </si>
  <si>
    <t>Realizar el seguimiento a las acciones para el perfeccionamiento del contrato , inicio de la ejecución y seguimiento.</t>
  </si>
  <si>
    <t>Suscribir y ejecutar un contrato de explotación temporal de las manzanas 10 y 22.</t>
  </si>
  <si>
    <t>ACTIVIDADES PARA SUSCRIBIR EL CONTRATO/ACTIVIDADES PROGRAMADAS</t>
  </si>
  <si>
    <t>31-03-2021</t>
  </si>
  <si>
    <t>Se suscribió contrato No. 001-2021 de fecha 3 de marzo del 2021, entre Alianza Fiduciaria S.A  como vocera del Fideicomiso San Victorino Centro Comercial de Comercio Mayorista y la Unión Temporal "Titan Group UT." con el objeto de entregar en arrendamiento los predios denominados 10 y 22, así como el mobiliario tipo contenedor ubicado en la manzana  22 del sector San Victorino.</t>
  </si>
  <si>
    <t xml:space="preserve"> LA COLMENA</t>
  </si>
  <si>
    <t>Contar con el aval jurídico que habilite el proceso de comercialización de los locales.Solicitar la actualización de los avalúos comerciales.Actualizar el plan de comercialización diseñado para el proyecto</t>
  </si>
  <si>
    <t>Comercializar los locales del Proyecto La Colmena.</t>
  </si>
  <si>
    <t>(ACCIONES REALIZADAS / ACCIONES PROGRAMADAS EN EL PLAN DE COMERCIALIZACIÓN PARA LA COLMENA) X 100</t>
  </si>
  <si>
    <t>Se definió el esquema de comercialización (subasta pública) de los locales que se encuentran en propiedad del PAS - Convenio 152.
Ejecución de las actividades del Plan de comercialización y su respectiva línea de tiempo
Se realizaron los ajustes solicitados por la Dirección de Gestión Contractual a los estudios previos para el proceso de comercialización y se encuentran nuevamente en la Contractual.
Se compartieron las sugerencias del Asesor de Gerencia con la Oficina de comunicaciones para realizar</t>
  </si>
  <si>
    <t xml:space="preserve"> VILLA JAVIER </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</si>
  <si>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</si>
  <si>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Comercializar : Villa Javier, Cruces y Locales Victoria Parque residencial.</t>
  </si>
  <si>
    <t>(PREDIOS COMERCIALIZADOS / PREDIOS POR COMERCIALIZAR) X100</t>
  </si>
  <si>
    <t>EL  CARMEN</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</si>
  <si>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</si>
  <si>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Culminar el proceso de escrituración a favor de terceros en el marco de la ejecución de los convenios interadministrativos suscritos. (Voto Nacional, San Bernardo, Hacienda El Carmen.)</t>
  </si>
  <si>
    <t>(PREDIOS REGISTRADOS A FAVOR DE 3ROS /PREDIOS ADQUIRIDOS EN EL MARCO DE LOS CONVENIOS INTERADMINISTRATIVOS) X 100</t>
  </si>
  <si>
    <t>TRANSFERENCIAS IDRD: Se suscribió por partes de IDRD y ERU: escritura pública de 10 predios (radicada en notaría 54).
Se suscribió por parte del IDRD y ERU escritura de dos predios (radicada en notaria 53)
Se avanzó en la toma de firmas de la ERU de la EP de transferencia de dos inmuebles (notaría 57).
Se avanzó con la revisión y elaboración de la EP de transferencia de 5 predios en la notaría 56 de Bogotá
TRANSFERENCIAS FUGA: Se firmaron tres (3) escrituras de 10 predios, que se encuentran en la Notaría 59 para remitir a ORIP Bogotá - Sur. Se asignaron los números de escrituras así: EP 1444 (4 predios), EP 1445 (5
predios), EP 1446 ( 1 predio).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</si>
  <si>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</si>
  <si>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Realizar la restitución de los valores disponibles a ser legalizados en el marco del desarrollo de los convenios.</t>
  </si>
  <si>
    <t>VALOR RESTITUIDO / VALOR DISPONIBLE A RESTITUIR) X 100</t>
  </si>
  <si>
    <t>Durante la vigencia 2021, se restituyeron $17.206.000.000, que se encontraban disponibles de los siguientes proyectos: Martires, PAS 720, FPT SENA, CEFE San Berrnardo, Calle 26, Victora y San Victorino</t>
  </si>
  <si>
    <t>Realizar las valoraciones territoriales integrales requeridas para los predios del inventario de la empresa a los que no se les ha definido esquema de negocio.</t>
  </si>
  <si>
    <t>(Nº FICHA DE ANÁLISIS TERRITORIAL INTEGRAL / Nº PREDIOS SUJETOS DE VALORACIÓN DEL INVENTARIO)X 100</t>
  </si>
  <si>
    <t>En el marco del trabajo conjunto con la Gerencia de Estructuración se dio prioridad a los análisis de polígonos con potencial de desarrollo que no hacen parte del inventario. No se realizaron actividades de este nivel. 
Sin embargo, como proyección para el año 2022, conjuntamente con la gerencia de estructuración se están desarrollando las actualziaciones de las condiciones normativas derivadas del Decreto 555 de 2021 para encontrar oportunidades de desarrollo, lo cual permitirá apoyar un proceso especial de análisis de predios del inventario.</t>
  </si>
  <si>
    <t>Realizar las modelaciones financieras y económicas para evaluar la viabilidad de los predios del inventario valorados territorialmente por el banco inmobiliario para definir la estructura de negocio para su desarrollo o comercialización.</t>
  </si>
  <si>
    <t>4.4. OPTIMIZAR LA GESTIÓN FIDUCIARIA PARA FACILITAR LA GESTIÓN Y DESARROLLO DE PROYECTOS.</t>
  </si>
  <si>
    <t xml:space="preserve">EJECUTAR 100 % DEL PLAN DE ACCIÓN PARA REALIZAR Y OPTIMIZAR LA GESTIÓN FIDUCIARIA ASOCIADA A LA GESTIÓN Y DESARROLLO DE PROYECTOS ERU </t>
  </si>
  <si>
    <t>Optimizar los proceso y procedimientos relacionados con la gestión fiduciaria realizada por la Subgerencia.</t>
  </si>
  <si>
    <t>Diseñar y ejecutar el plan de acción para realizar y optimizar la gestión fiduciaria.</t>
  </si>
  <si>
    <t>(ACTIVIDADES DEL PLAN DE ACCIÓN EJECUTADAS / ACTIVIDADES PROGRAMADAS )X 100</t>
  </si>
  <si>
    <t>SUBGERENCIA DE GESTIÓN INMOBILIARIA</t>
  </si>
  <si>
    <t>Acciones y gestiones necesarias para la cesión de posición fiduciaria.</t>
  </si>
  <si>
    <t>Contar con los documentos precontractuales y contractuales para la cesión de la posición contractual de los contratos fiduciarios vigentes.</t>
  </si>
  <si>
    <t>PROCESO DE CESIÓN DE POSICIÓN CONTRACTUAL APROBADO / PROCESOS EN TRÁMITE</t>
  </si>
  <si>
    <t>Luego de la elaboración de los estudios y documentos precontractuales, la socialización y presentación de los mismos al comité de gestión y desempeño y al comité de contratación, se determinó que no se procederá a publicar el proceso de cesión determinando (Comite de contratacón del 22 de Junio de 2021)  la cesión del contrato fiduciario con Fiduciaria Colpatria y sus derivados prorrogandola por un (1) año más, es decir hasta 30 Junio del 2022.</t>
  </si>
  <si>
    <t xml:space="preserve">DESARROLLAR 100 % DE OBRAS DE URBANISMO Y CONSTRUCCIÓN, ASÍ COMO LAS OBRAS DE MANTENIMIENTO DE LOS PREDIOS Y PROYECTOS DE LA ERU. </t>
  </si>
  <si>
    <t>EJECUCIÓN DE PROYECTOS</t>
  </si>
  <si>
    <t>Gestión para la construcción del Proyecto Bronx Distrito Creativo.</t>
  </si>
  <si>
    <t>Realizar las gestiones para la contratación de los estudios y diseños y la interventoría para el Módulo Creativo 1, y realizar la supervisión de su ejecución de acuerdo con los cronogramas previstos.</t>
  </si>
  <si>
    <t>ACTA DE INICIO SUSCRITA/ CONTRATOS SUSCRITOS</t>
  </si>
  <si>
    <t>SUBGERENCIAS DE DESARROLLO DE PROYECTOS</t>
  </si>
  <si>
    <t>PAD - V. N. - ALCALDIA MARTIRES</t>
  </si>
  <si>
    <t>Gestión para la construcción del Proyecto Alcaldía de los Mártires.</t>
  </si>
  <si>
    <t>Gestionar el recibo del producto final de la etapa de estudios y diseños para la posterior contratación de las obras de construcción.</t>
  </si>
  <si>
    <t>ESTUDIOS Y DISEÑOS RECIBIDOS / ESTUDIOS Y DISEÑOS ELABORADOS</t>
  </si>
  <si>
    <t>DOCUMENTOS TÉCNICOS ESTRUCTURADOS PARA CONTRATAR OBRA / DOCUMENTOS TÉCNICOS PROGRAMADOS</t>
  </si>
  <si>
    <t>PAD - V.N. - FORMACION PARA EL TRABAJO</t>
  </si>
  <si>
    <t>Gestión para la construcción del Proyecto "Centro de talento Creativo".</t>
  </si>
  <si>
    <t>Realizar la supervisión de la ejecución del contrato integral de diseño y construcción del proyecto "Centro de talento Creativo", y su interventoría, e iniciar la fase constructiva de acuerdo con los cronogramas previstos</t>
  </si>
  <si>
    <t>ESTUDIOS Y DISEÑOS FINALIZADOS Y APROBADOS / ESTUDIOS Y DISEÑOS ELABORADOS</t>
  </si>
  <si>
    <t>CIUDADELA EL PORVENIR</t>
  </si>
  <si>
    <t>Realizar las gestiones de entrega de proyectos y/o zonas de cesión a las entidades competentes.</t>
  </si>
  <si>
    <t>Terminar el proceso de contratación e iniciar la ejecución de las obras complementarias del Parque 5 en la Ciudadela El Porvenir necesarias para gestionar las entregas de este proyecto.</t>
  </si>
  <si>
    <t>Terminar el proceso de contratación e iniciar la ejecución de las obras complementarias de señalización en la Ciudadela El Porvenir necesarias para gestionar las entregas de este proyecto.</t>
  </si>
  <si>
    <t>Completar la fase de cierre de las labores de supervisión para los proyectos a cargo de la Dependencia.</t>
  </si>
  <si>
    <t>Avanzar en las gestiones de liquidación de los contratos que se encuentren pendientes al interior de la dependencia.</t>
  </si>
  <si>
    <t>AVANCE DEL 70% DE LOS CONTRATOS PENDIENTES POR LIQUIDACIÓN</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</si>
  <si>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</si>
  <si>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</si>
  <si>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Nº DE ACCIONES EJECUTADAS / Nº DE ACCIONES PROGRAMADAS) X 100</t>
  </si>
  <si>
    <t xml:space="preserve">REALIZAR 100 % DE LAS ACCIONES DE SEGUIMIENTO Y COORDINACIÓN INSTITUCIONAL E INTERINSTITUCIONAL PREVISTOS EN LOS CRONOGRAMAS DE LOS PROYECTOS EN  DESARROLLO Y PRIORIZADOS POR LA EMPRESA </t>
  </si>
  <si>
    <t>Desarrollo de Proyectos.</t>
  </si>
  <si>
    <t>Adelantar las acciones de coordinación interinstitucional necesarias para la ejecución del proyecto Centro Recreo Deportivo y Cultural - San Bernardo de acuerdo con los convenios interadministrativo suscritos.</t>
  </si>
  <si>
    <t>PORCENTAJE AVANCE INFORME TRIMESTRAL DE SEGUIMIENTO CONVENIO MARCO 2929</t>
  </si>
  <si>
    <t>Realizar el acompañamiento y seguimiento integral a los componentes técnico, predial, financiero y demás necesarios para la ejecución de los proyectos de las primeras 3 etapas del VOTO NACIONAL, de acuerdo con los cronogramas previstos.</t>
  </si>
  <si>
    <t>(ACCIONES EJECUTADAS / ACCIONES PROGRAMADAS ) X100</t>
  </si>
  <si>
    <t xml:space="preserve"> USME 2 - IDIPRON</t>
  </si>
  <si>
    <t>EJECUTAR 1 PLAN DE ACCIÓN INSTITUCIONAL DEFINIDO PARA GESTIONAR EL DESARROLLO Y/O ENTREGA DE VIVIENDAS VIS Y VIP EN LOS PROYECTOS IMPULSADOS POR LA EMPRESA</t>
  </si>
  <si>
    <t>Realizar seguimiento continuo al proceso constructivo del proyecto.</t>
  </si>
  <si>
    <t>Continuar con la gestiones de seguimiento a los informes de interventoría que dan cuenta del avance en el proceso constructivo y de trámites de la Etapa 2 del proyecto Usme 1. en los comités.</t>
  </si>
  <si>
    <t>(Nº DE COMITÉS TÉCNICOS REALIZADOS / Nº DE COMITÉS TÉCNICOS PROGRAMADOS) X 100</t>
  </si>
  <si>
    <t>Gerente_03902_GV (GERENCIA DE VIVIENDA)</t>
  </si>
  <si>
    <t>Se realizaron los comités técnicos de seguimiento de acuerdo con la programación, donde se revisaron las actividades a continuación descritas:
1. Dado que el proiceso de modificación fué desistido, se reinicia el tramite ante la curaduria urbana a aprtir del dia 10 de septiembre. 
2. Se radican diseños de parque ante el IDRD para su respectiva validación y aprobación, según los lineamientos dados en las mesas de trabajo.
3. Se continúa en trámite de entrega anticipada de zonas de cesión, el cual ya se encuentra validado por el DADEP y se encuentra en proceso de presentación de polizas, para proceder a suscripción de instrumento notarial de transferencia de dominio.
4. Se recibe presupuesto de redes externas de EAAB validado por interventoria y SDGP, el cual se presentará en comité fiduciario.5. Se continúa trámite de modificación de licencia de construcción, avanza ejecucuion de obras de redes de energia de media y baja tensión</t>
  </si>
  <si>
    <t>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</si>
  <si>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</si>
  <si>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(Nº DE INFORMES CON SEGUIMIENTO / Nº DE INFORMES PRESENTADOS POR FIDEICOMITENTE CONSTRUCTOR) X 100</t>
  </si>
  <si>
    <t>La Colmena, Bosa 601, Victoria, Usme 3 y Usme 1 Etapa 1: Se realizó el seguimiento a los informes de comercialización, mediante reuniones periódicas, en las cuales se evidencia el siguiente resultado de la
comercialización, escrituración y entrega:
Victoria(27 VIP):El estado de las unidades es el siguiente, 1 VIP entregado, 9 Hogares con SDVE y en proceso de firma de escrituras y desembolso del 100% del apto para entrega, 9 hogares con SDVE y en trámite de
legalización de crédito, 1 Hogar con SDVE con propuesta de pago a la constructora, 1 hogar en proceso de asignación de SDVE, 3 Hogar en trámite de separación de apto, 3 Hogares en proceso de perdida de fierza
ejecutoria del subsidio.
Usme 3(168 VIP): Proyecto 100% comercializado. Las cifras generales de la comercialización son: 64 VIP entregados, 5 VIP en trámite de escrituración y registro, 70 VIP con promesa de compraventa suscrita en estudio de
títulos y avalúos por parte de las entidades bancarias y 27 hogares se encuentran en proceso de postulación y asignación en la SDHT.
La Colmena (131 VIP):Proyecto 100% comercializado. Las cifras generales de la comercialización son: 124 VIP entregados, 1 VIP en trámite de escrituración y registro, 5 VIP con promesa de compraventa suscrita en estudio
de títulos y avalúos por parte de las entidades bancarias y 1 VIP en proceso para pérdida de fuerza ejecutoria.
Usme 1 Etapa 1(192 VIP): El Consorcio Nelekonar finaliza la gestión comercial del listado 1, obteniendo como resultado 50 hogares con cierre financiero y 18 hogares en seguimiento financiero y se inicia con la
contactabilidad de los 579 hogares correspondientes al segundo listado</t>
  </si>
  <si>
    <t>Continuar con el seguimiento al cumplimiento de las actividades incluidas dentro de la ruta crítica diseñada por la Gerencia del Proyecto.</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</si>
  <si>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</si>
  <si>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(ACTIVIDADES DEL PLAN DE ACCIÓN EJECUTADAS /ACTIVIDADES PROGRAMADAS ) X 100</t>
  </si>
  <si>
    <t>Se identificó la ruta crítica del desarrollo urbanístico del proyecto para el 2021.
Se realizaron mesas técnicas mensuales interinstitucionales con DADEP, Catastro, EAAB, IDU, IPES, Alcaldía Local de Mártires, IDRD y la Dirección de Predios para: continuar con la incorporación catastral de las vías
públicas del plan parcial, la precisión y concertación de áreas con base en el saneamiento predial y la información de las manzanas catastrales y el trámite de autorizaciones en el marco de solicitudes de licencias urbanísticas,
procesos de cerramiento, procesos de gestión para la reubicación incluyendo oferta de servicios, plan de manejo de tráfico, gestión a través de la Gerencia Proyecto CEFE para la entrega de parámetros mínimos en los
caudales de las redes hidrosanitarias requeridos para los diseños de los estudios de redes y solicitud de disponibilidad de servicios. Se suscribió el acta de entrega de 26 predios por parte del IDU y la ERU, documento que
autoriza la instalación del cerramiento temporal en la Plazoleta-Alameda San Bernardo ubicada en el costado oriental del Plan Parcial por parte de la Subgerencia de Desarrollo de Proyectos.
Se cuenta con conceptos y respuestas dadas por la SDP en el marco de la formulación Predial Plan Parcial de Renovación Urbana San Bernardo Tercer Milenio, y la propuesta de redistribución de zonas duras, verdes y
permeables para el espacio público del PPRU.
Se han adelantado los comités de seguimiento quincenales, en los cuales se han abordado temas como: El avance en la gestión y adquisición predial. El proceso de saneamiento de vías públicas, procesos de cerramiento de
las unidades de gestión, en el marco de la ejecución del contrato y desarrollo del plan parcial.
La SDM mediante COI No. 36 y COI No. 37 se autorizó el Plan de Manejo de Tráfico para los cierres totales y parciales de calzadas y andenes de los futuros sectores de ejecución de la obra
Se suscribió Otrosí que modifica forma de pago en el marco del contrato fiduciario con la constructora Galias</t>
  </si>
  <si>
    <t xml:space="preserve">TRES QUEBRADAS UG_1 </t>
  </si>
  <si>
    <t>CH - SAN JUAN DE DIOS</t>
  </si>
  <si>
    <t>4.5. PROMOVER A TRAVÉS DE UNA UNIDAD GESTORA LA RESTITUCIÓN DE LA INSTITUCIONALIDAD NECESARIA Y EL MODELO DE ESTRUCTURA ADMINISTRATIVA QUE DEBERÁ APLICARSE EN EL COMPLEJO HOSPITALARIO SAN JUAN DE DIOS.</t>
  </si>
  <si>
    <t>GESTIONAR EL MODELO JURÍDICO ADMINISTRATIVO DEL COMPLEJO HOSPITALARIO SAN JUAN DE DIOS Y AVANZAR EN LA EJECUCIÓN DE LAS ACTIVIDADES DE LAS FASES 0 Y 1, EN CUMPLIMIENTO DEL PLAN ESPECIAL DE MANEJO Y PROTECCIÓN Y LOS FALLOS NO. 00319-2007 Y 00043-2009</t>
  </si>
  <si>
    <t>REALIZAR  100 % DEL SEGUIMIENTO AL PEMP DEL COMPLEJO HOSPITALARIO SAN JUAN DE DIOS</t>
  </si>
  <si>
    <t>Robustecer el quipo de trabajo del Ente Gestor transitorio - Gerencia del Proyecto - para conformar un equipo interdisciplinario para la supervisión de implementación del PEMP.</t>
  </si>
  <si>
    <t>Adelantar las gestiones para la contratación del equipo que realizará la supervisión a la implementación del PEMP</t>
  </si>
  <si>
    <t>NUMERO DE CONTRATOS FIRMADOS/NUMERO DE CONTRATOS PROGRAMADOS</t>
  </si>
  <si>
    <t>GERENCIA CHSJD</t>
  </si>
  <si>
    <t>Se suscribieron contratos de prestación de servicios profesionales que brinden apoyo al seguimiento del PEMP, en el área patrimonial (arquitecto especialista en patrimonio), técnica (Ingeniería civil e ingeniería ambiental),  y jurídica (abogado de apoyo).</t>
  </si>
  <si>
    <t>REALIZAR 100 % DE LOS ESTUDIOS Y DISEÑOS QUE SE PRIORICEN PARA CONSERVAR, RECUPERAR, TRANSFORMAR O ACTUALIZAR LAS ZONAS O EDIFICACIONES DEL COMPLEJO.</t>
  </si>
  <si>
    <t>Realizar los estudios y diseños requeridos para avanzar en la ejecución del PEMP del CHSJD.</t>
  </si>
  <si>
    <t>Ejecutar el estudio de vulnerabilidad y reforzamiento estructural de los edificios San Lucas, San Roque, Paulina Ponce.</t>
  </si>
  <si>
    <t>ESTUDIOS REALIZADOS / ESTUDIOS APROBADOS POR LA INTERVENTORIA</t>
  </si>
  <si>
    <t>30-11-2021</t>
  </si>
  <si>
    <t>Elaborar documentos técnicos requeridos para la contratación de Proyecto patrimonial integral para los edificios priorizados.</t>
  </si>
  <si>
    <t>ANALISIS PRELIMINAR O DOCUMENTO EQUIVALENTE ELABORADO/ ANALISIS PRELIMINAR O DOCUMENTO EQUIVALENTE PROGRAMADO</t>
  </si>
  <si>
    <t>Se cuenta la totalidad de los documentos precontractuales como anexo técnico, estudios previos, anexo económico, matriz de riesgos, entre otros para el proceso de selección por invitación pública.</t>
  </si>
  <si>
    <t>REALIZAR 100 % DE LAS OBRAS QUE SE PRIORICEN PARA CONSERVAR, RECUPERAR, TRANSFORMAR O ACTUALIZAR LAS ZONAS O EDIFICACIONES DEL COMPLEJO</t>
  </si>
  <si>
    <t>Solicitar a las entidades competentes las autorizaciones requeridas para intervenir el CHSJD, según la normativa vigente.</t>
  </si>
  <si>
    <t>Radicar ante Ministerio de Cultura la solicitud de autorización para intervención a cubiertas de los edificios priorizados.</t>
  </si>
  <si>
    <t>NUMERO DOCUMENTOS RADICADOS / NUMERO DE DOCUMENTOS POR RADICAR</t>
  </si>
  <si>
    <t>Se llevó a cabo la radicación ante el Ministerio de Cultura el día 04 de junio de 2021 para la solicitud de autorización de intervención de cubiertas para los edificios priorizados (San Eduardo, San Lucas y Paulina Ponce), mediante radicado No. MC3814E2021.</t>
  </si>
  <si>
    <t>Radicar solicitud de autorización para intervención de obras de primeros auxilios y mejoras locativas ante Ministerio de Cultura.</t>
  </si>
  <si>
    <t>Se llevó a cabo la radicación ante el Ministerio de Cultura el 30 de abril de 2021 para la solicitud de autorización de primeros auxilios para el edificio de Mantenimiento, mediante radicado No. MC09869E2021.</t>
  </si>
  <si>
    <t>Radicar solicitud de autorización para la intervención integral de los pabellones ante Ministerio de Cultura.</t>
  </si>
  <si>
    <t>ESTRUCTURAR 1 MODELO JURÍDICO ADMINISTRATIVO DEL CHSJD SEGÚN LO ESTABLECIDO EN EL PLAN ESPECIAL DE MANEJO Y PROTECCIÓN PEMP</t>
  </si>
  <si>
    <t>Avanzar en la actividad interinstitucional que permita contribuir a los proyectos de la Administración Distrital sobre el CHSJD.</t>
  </si>
  <si>
    <t xml:space="preserve">Adelantar las gestiones a cargo de la ERU para la entrega formal del predio. </t>
  </si>
  <si>
    <t>ACTA DE ENTREGA / ACTAS PROGRAMADAS PARA ENTREGA</t>
  </si>
  <si>
    <t>Se firmó el contrato 044-2021 de comodato a favor de la subred y el 26 de febrero 2021 se realizó la entrega formal del polígono y se suscribió el acta respectiva.</t>
  </si>
  <si>
    <t>GESTIONAR (7) PROYECTOS INTEGRALES DE DESARROLLO, REVITALIZACIÓN O RENOVACIÓN BUSCANDO PROMOVER LA PERMANENCIA Y CALIDAD DE VIDA DE LOS POBLADORES Y MORADORES ORIGINALES ASÍ COMO LOS NUEVOS</t>
  </si>
  <si>
    <t>SUBGERENCIA DE GESTION URBANA</t>
  </si>
  <si>
    <t>2. Diseñar e implementar un sistema de información para la óptima gestión del inventario de predios de la empresa.</t>
  </si>
  <si>
    <t>2.2. Elaborar el diagnóstico detallado y la estructuración del proceso de formulación y/o gestión de los proyectos de desarrollo y renovación urbana.</t>
  </si>
  <si>
    <t>FORMULACIÓN DE INSTRUMENTOS</t>
  </si>
  <si>
    <t>Elaboración de perfiles preliminares.</t>
  </si>
  <si>
    <t>Elaborar perfiles preliminares de los proyectos de desarrollo y renovación urbana.</t>
  </si>
  <si>
    <t>DOCUMENTOS ELABORADOS / DOCUMENTOS PROGRAMADOS</t>
  </si>
  <si>
    <t>BORDE SUR - POZ USME</t>
  </si>
  <si>
    <t>2.3 Formular y gestionar proyectos integrales de desarrollo y renovación urbana buscando, a través de la implementación de planes de participación ciudadana, promover la permanencia y la calidad de vida de los pobladores y moradores originales, así como de los nuevos.</t>
  </si>
  <si>
    <t>GESTIONAR 5 INSTRUMENTOS/PROYECTOS DE DESARROLLO, REVITALIZACIÓN Y/O RENOVACIÓN URBANA, BUSCANDO PROMOVER LA PERMANENCIA Y CALIDAD DE VIDA DE LOS POBLADORES Y MORADORES ORIGINALES, ASÍ COMO LOS NUEVOS.</t>
  </si>
  <si>
    <t xml:space="preserve">Apoyar la estructuración de un modelo de negocio para el desarrollo del proyecto Tres Quebradas </t>
  </si>
  <si>
    <t>1. Realizar la solicitud y trámite de disponibilidades de servicios  2.. Realizar la definición  del diseño y  modificación de la cartografía y cabidas arquitéctonicas.  3. Adelantar el trámite de modificación del PUG ante la Curaduria Urbana. 4. Realizar la elaboración del documento de lineamientos urbanisticos y ambientales para UG2</t>
  </si>
  <si>
    <t>% DE ACTIVIDADES REALIZADAS / % DE ACTIVIDADES PROGRAMADOS * 100</t>
  </si>
  <si>
    <t xml:space="preserve">Estructuración del modelo de negocio para el desarrollo de UG2 Tres quebradas: Se elaboró el presupuesto y se acordó un modelo de negocio preliminar. Se ajustaron las cabidas arquitectónicas con los nuevos lineamientos y se realizó una evaluación de los porcentajes VIS-VIP. Se realizó la modificación de la cartografía según las observaciones de trazado. Se elaboró el documento de lineamientos urbanísticos y ambientales, cálculo de cantidades, la cartilla y en el anexo técnico normativo. Se realizó la radicación de los documentos para la solicitud de modificación del proyecto Urbanístico General ante curaduría el 04 de junio. Entre septiembre y diciembre se realizó gestión con curaduría para dar respuesta a observaciones y requerimientos. Se radicó el 03 de diciembre el pago de expensas. Se encuentra en elaboración la resolución de modificación del PUG. </t>
  </si>
  <si>
    <t>Realizar análisis de reparto de cargas y beneficios de los proyectos solicitados</t>
  </si>
  <si>
    <t>Elaborar el reparto de cargas y beneficios y componentes económicos y financieros de los proyectos priorizados</t>
  </si>
  <si>
    <t>(Nº. REPARTOS PARA DTS REALIZADOS/Nº. PROYECTOS PRIORIZADOS ) X 100%</t>
  </si>
  <si>
    <t>En el útlimo trimestre se finalizo la revisión de los repartos propuestos por la Subgerencia de Gestión Urbana para el Plan Parcial San Bernardo en apoyo solicitado por esta Subgerencia, para la validación de insumos, metodología de cálculo y resultados obtenidos.</t>
  </si>
  <si>
    <t>JUNTOS CONSTRUIMOS</t>
  </si>
  <si>
    <t>Generar espacios de participación, información y divulgación con la comunidad en los proyectos que la empresa priorice.</t>
  </si>
  <si>
    <t>Apoyar la implementación de la estrategia juntos construimos en los proyectos que priorice la Empresa.</t>
  </si>
  <si>
    <t>Nº DE ACCIONES EJECUTADAS / Nº DE ACCIONES PROGRAMADAS X 100</t>
  </si>
  <si>
    <t>Generar espacios de participación, información y divulgación con la comunidad.</t>
  </si>
  <si>
    <t>Realizar las acciones de acompañamiento social requeridas por la Empresa.</t>
  </si>
  <si>
    <t>Desarrollar estrategias metodológicas de participación ciudadana asociadas a los proyectos que requiera la ERU.</t>
  </si>
  <si>
    <t>Nº. DE IMPLEMENTACIONES Y ANÁLISIS DE IMPACTO DESARROLLADOS/ N° DE ANALISIS PROGRAMADOS</t>
  </si>
  <si>
    <t xml:space="preserve">FASE I Lectura Territorial 50% (Mapeo de actores, Creación de redes de confianza, Diagnóstico, Propuesta previa de renovación) 
Se encuentra definida la metodología del espacio de participación Juntos Construimos, para trabajar en los temas de caracterización económica del Plan Parcial.  Se realizaron recorridos en el territorio en abril y en el marco de la construcción de redes de confianza, se adelantaron unas encuestas de percepción con  la comunidad. Se desarrollaron grupos focales  con residentes del sector y enfoque de género.  Una vez se acordaron los contenidos para presentar los resultados a la comunidad, se programó y ejecutó reunión de cierre de la primera etapa lectura territorial el 28 de agosto.   Se realizaron 3 recorridos de campo, 13 entrevistas y 3 grupos focales, para la pieza Centro-San Bernardo. 
FASE II Diseño y ejecución (implementación) estrategia de participación 50% 
Fase II diseño y ejecución estrategia de participación. Definición de la agenda de trabajo y diseño de estrategia de participación. Desde SGU se presentó la propuesta de estrategia de participación. Se desarrollo el primer taller de identidad, en septiembre y se presentó el cronograma de talleres a la comunidad. Se llevo a cabo la acción No 2: Entender la Norma el 16 de octubre en las instalaciones del colegio Antonio José Uribe sede A.  Se realizó la actividad programada acción No 3  de volanteo predio a predio y afiches de socialización en noviembre, por lo que fueron diseñadas las piezas de volanteo, con el fin de explicar las premisas del plan parcial, así mismo se hizo transferencia metodológica para realizar la actividad en diciembre en el que se realizó la socialización de los segundos volantes.  Se realizó jornada de limpieza e intervención piloto de recuperación de espacio público en la calle 3, calle 3ª, carrera 13 y carrera 12 en el marco de barrios vitales con la SDM, a partir de pintura en espacio público sobre las vías. Se realizo la actividad navideña en conjunto con la JAC junta de acccion comunal en el Barrio San Bernardo. 
Se firma el acta de inicio con IMAGING el 21 de Diciembre, Pendiente la actividad la reunión con propietarios para socializar las posibilidades de vinculación al proyecto la cual se realizará en el primer semestre del año 2022.
REENCUENTRO: El equipo de Juntos Construimos adelanto un diagnostico preliminar basado en la información disponible y fue socializado con la Sugerente de Gestión Urbana y la OGS.  Adicionalmente adelanto la propuesta con cronograma para hacer el mapeo de actores. En la siguiente fase se entrevistaran varias entidades ( Secretaria de la mujer, secretaria de seguridad, IDEPAC, UAESP, Alcaldías locales: mártires, puente aranda, Santafé) en conjunto con la OGS.
</t>
  </si>
  <si>
    <t>Fomentar la participación incidente de la ciudadanía en los proyectos de la Empresa.</t>
  </si>
  <si>
    <t>Nº. DE IDEAS CIUDADANAS INCORPORADAS A LOS PROYECTOS DE LA ERU / NUMERO DE IDEAS RADICADAS</t>
  </si>
  <si>
    <t>Formulación del instrumento de planeamiento</t>
  </si>
  <si>
    <t>Adelantar el 100% de la Etapa de Formulación del Plan Parcial Centro San Bernardo</t>
  </si>
  <si>
    <t>ACTIVIDADES DE GESTION PARA ELABORACION Y RADICACIÓN REALIZADAS/ ACTIVIDADES PROGRAMADAS</t>
  </si>
  <si>
    <t xml:space="preserve">PLAN PARCIAL CENTRO SAN BERNARDO: Se recibió respuesta de factibilidades de ETB, VANTI, CODENSA y EAB y respuesta a la solicitud de determinantes. Se recibió el diagnóstico y la formulación del estudio de movilidad. Se recibió la elaboración de la formulación del estudio de redes. Se firmó acta de inicio para el desarrollo del diagnóstico socioeconómico. Se avanzó en el diseño e  implementación de la Fase I y Fase II del espacio de participación Juntos Construimos. Se finalizó el estudio de cadenas productivas. Se finalizó el estudio de valoración patrimonial. Continua la elaboración de la propuesta urbanística del Plan Parcial y se avanzó en la definición de usos y aprovechamientos y un reparto preliminar. Se cuenta con una propuesta definida de perfiles viales, propuesta de espacio público, equipamientos, unidades de actuación urbanística. Se finalizo el componente de diagnóstico. Se adelantó la elaboración del componente ambiental. Por decisión de administración distrital de localización del cable aéreo, se debe ajustar la formulación del plan parcial. </t>
  </si>
  <si>
    <t>CAPITULO CENTRO - SAN JUAN NUEVO</t>
  </si>
  <si>
    <t>Elaboración bases de concurso urbanístico y paisajístico.</t>
  </si>
  <si>
    <t>Realizar seguimiento a la elaboración de las bases de concurso urbanístico y paisajístico y desarrollo del concurso.</t>
  </si>
  <si>
    <t>DOCUMENTO ELBORADO/DOCUMENTO PROGRAMADO</t>
  </si>
  <si>
    <t xml:space="preserve">Concurso de Arquitectura Proyectos Emblemáticos San Juan de Dios: Concluidas las etapas del concurso en la que se ajustaron y radicaron las prebases definitivas junto con el trabajo de planimetría anexo. Se realizó los eventos de lanzamiento de las pre bases y de las bases finales del concurso, recepción de propuestas y audiencia de proclamación del Ganador, el 24 de septiembre se realizó el evento con la Alcaldía para la premiación del ganador.  
Se realizó los eventos de lanzamiento de las pre bases y de las bases finales del concurso, recepción de propuestas y audiencia de proclamación del Ganador, el 24 de septiembre se realizó el evento con la Alcaldía para la premiación del ganador. </t>
  </si>
  <si>
    <t>Desarrollo del concurso y proclamación del ganador.</t>
  </si>
  <si>
    <t>NUMERO DE CONCURSOS FINALIZADOS/NUMERO DE CONCUSOS ABIERTOS</t>
  </si>
  <si>
    <t xml:space="preserve">Finalización del estudio de arqueología preventiva y radicación de documentos en el ICAHN para su aprobación. </t>
  </si>
  <si>
    <t>Realizar seguimiento al contrato de estudio de arqueología y radicar documentos en el ICAHN para su aprobación.</t>
  </si>
  <si>
    <t>NUMERO DE DOCUMENTOS RADICADOS/NUMERO DE DOCUMENTOS PROGRAMADOS</t>
  </si>
  <si>
    <t xml:space="preserve">Se adelantaron las fases de análisis de laboratorio, y elaboración del informe final de prospección arqueológica que fueron entregadas en febrero por parte del Consultor.  Una vez aprobado el estudio de arqueología preventiva se realizó la radicación ante el ICANH el 12 de marzo de 2021. Posteriormente el ICANH, dio respuesta el 09 de abril mediante observaciones que fueron subsanadas por la ERU y el equipo de arqueología de los Andes. El 26 de abril se llevó a cabo la radicación ante el ICANH. Se recibieron nuevas observaciones, por lo que se requirió prorrogar el contrato (2) meses para dar respuesta a observaciones. Finalmente se radicó el diagnóstico del estudio el 08 de junio y la respuesta a observaciones el 11 de junio 2021. El 24 de junio se recibió respuesta por parte del ICANH, en la se dio aceptación al diagnóstico y el 13 de julio se recibió Resolución No 862 del 07 de julio de 2021, de aprobación del plan de manejo arqueológico. El 04 de agosto la Universidad de los Andes radicó el informe final del contrato para el estudio de arqueología ante la ERU y se actualizaron documentos para el trámite del ultimo pago. Se elaboró el informe final de supervisión y el proyecto de acta de liquidación y fueron revisados y aprobados al interior de la ERU y el 21 de diciembre fue firmado por el contratista (Universidad de los Andes). </t>
  </si>
  <si>
    <t>BORDE - RIO - AO_ CLLE 13</t>
  </si>
  <si>
    <t>Formulación del instrumento de planeamiento.</t>
  </si>
  <si>
    <t>Avanzar en la formulación del instrumento de planeamiento, asociada a la Operación Estratégica del Aeropuerto en el marco de Borde Rio y con apuesta a la oferta de más y mejor empleo (aglomeraciones económicas)</t>
  </si>
  <si>
    <t>PORCENTAJE DE AVANCE INSTRUMENTO/PORCENTAJE DE AVANCE PROGRAMADO PARA LA VIGENCIA</t>
  </si>
  <si>
    <t xml:space="preserve">Proyecto asociado al área de oportunidad del Distrito Aeroportuario - Puerta de Teja: Se elaboró el DTS con sus anexos correspondientes a la etapa preliminar del Proyecto de regalías distritales y fue radicado ante SDP. Se adelantó la elaboración del diagnóstico ambiental. Se terminó la elaboración del perfil preliminar con la propuesta urbana y cartografía. Se adelantaron mesas de trabajo con la UAEC y la CCB para realizar trabajo conjunto de análisis de los proyectos de aglomeraciones económicas con seguimiento semanal. En el marco del proyecto a presentar ante Regalías Regionales se elaboró y consolidó el DTS y fue radicado ante la SDP el 08 de septiembre. Se decidió involucrar al equipo de la DOE- SDP en el estudio de oferta y demanda a fin de tener articulación interinstitucional sobre el proyecto. </t>
  </si>
  <si>
    <t xml:space="preserve"> CALLE 26 EDO. UMAÑA</t>
  </si>
  <si>
    <t>Realizar avances en la modificación del Plan Parcial Estación Metro 26. (Radicación ante SDP)</t>
  </si>
  <si>
    <t>Adelantar el 100% de la Etapa de Formulación de modificación del Plan Parcial Calle 26 y la Radicación ante SDP.</t>
  </si>
  <si>
    <t xml:space="preserve"> NUMERO DE ACTIVIDADES DE GESTION PARA  RADICAR DOCUMENTO ANTE SDP/NUMERO DE ACTIDADES PROGRAMADAS</t>
  </si>
  <si>
    <t>Modificación de la formulación del Plan Parcial Calle 26: Se recibió y aprobó la el diagnóstico y formulación del estudio de redes y movilidad y se incorporaron al DTS. Se avanzó en la estructura de costos, utilidades e ingresos de las UAU. Se terminó el ejercicio de las simulaciones financieras de todas las UAU, y ajustó del modelo de cargas y beneficios del Plan Parcial. Radicación. Se finalizó la formulación del componente ambiental del plan parcial, y la consolidación del DTS de diagnóstico y formulación del plan parcial. Se radicó la formulación del plan parcial el 12 de octubre ante la SDP. Se recibió la radicación en legal y debida forma por parte de SDP el 08 de noviembre</t>
  </si>
  <si>
    <t>Avanzar en la formulación del instrumento de planeamiento.</t>
  </si>
  <si>
    <t>PORCENTAJE DE AVANCE PLAN PARCIAL/PORCENTAJE AVANCE PROGRAMADO VIGENCIA</t>
  </si>
  <si>
    <t>Formulación del Plan Parcial Calle 24: Se recibió respuesta de factibilidad de las Empresas ETB, ENEL, EAB y VANTI y se recibieron las determinantes del PP. Se recibió el diagnóstico y se continúa avanzando con la formulación del estudio de movilidad y del estudio de redes. Se desarrolló una caracterización socioeconómica con información secundaria. Se avanzó en la elaboración de los componentes de memoria justificativa, diagnóstico urbanístico, y predial, propuesta de delimitación de las UAU, y se acordó propuesta de aprovechamientos del plan parcial Calle 24, en conjunto con el equipo formulador del PEMP del cementerio. Se adelantó la elaboración del diagnóstico ambiental. Se aprobó el planteamiento urbanístico y se adelanta la formulación y cartografía del plan parcial. Se avanza en el diseño de la estrategia de participación con la comunidad. (Se cumplió con la meta propuesta del 80%, ya que obtuvo 84%)</t>
  </si>
  <si>
    <t>CORREDORES - REGIOTRANS OCC Y NORTE</t>
  </si>
  <si>
    <t xml:space="preserve"> Avanzar en la formulación del instrumento de planeamiento, asociada al área de Corredores Regiotram</t>
  </si>
  <si>
    <t>La OGS ejecutó las acciones programadas en el marco del Plan de Gestión Social, para el traslado de la población que usa y ocupa los predios en gestión. En total, se realizó las siguientes actividades:
Atenciones telefónicas 45
Reuniones interinstitucionales 1
Remisiones a servicios sociales del Estado 10
Visitas domiciliarias 59
Búsqueda inmobiliaria 15
Número de unidades sociales trasladadas 12
Acompañamiento a entrega de predios 6
Respuesta a derechos de petición 5
Apoyo a otras áreas de la Empresa 16
Se realizó el trámite de pago de 25 compensaciones económicas para beneficiarios del proyecto.</t>
  </si>
  <si>
    <t>Realizar los análisis jurídicos pertinentes en cada uno de los procesos prejudiciales o judiciales, que requieran de conciliación con la finalidad de mitigar el daño  antijurídico.</t>
  </si>
  <si>
    <t>Nº DE COMITÉS DE CONCILIACIÓN REALIZADOS / Nº DE COMITÉS DE  CONCILIACIÓN SOLICITADOS )X 100</t>
  </si>
  <si>
    <t>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</si>
  <si>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REALIZAR LA GESTIÓN ADMINISTRATIVA, LAS OBRAS Y LA COMERCIALIZACIÓN DE LOS  PREDIOS Y PROYECTOS DE LA ERU</t>
  </si>
  <si>
    <t>COMERCIALIZAR 100 % DE PREDIOS DISPONIBLES PARA LA MOVILIZACIÓN Y  PROYECTOS DESARROLLADOS</t>
  </si>
  <si>
    <t>Gestión de suelo para el desarrollo de los proyectos inmobiliarios con terceros concurrentes para los  cuales sea contratada la Empresa.</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</si>
  <si>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</si>
  <si>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En el marco del trabajo conjunto con el Banco Inmobiliario se dio prioridad a los análisis de polígonos con potencial de desarrollo que no hacen parte del inventario. No se realizaron actividades de este nivel.
Sin embargo, como proyección para el año 2022, conjuntamente con el banco se están desarrollando las actualziaciones de las  condiciones normativas derivadas del Decreto 555 de 2021 para encontrar oportunidades de desarrollo, lo cual permitirá apoyar un proceso especial de análisis de predios del inventario.</t>
  </si>
  <si>
    <t>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</si>
  <si>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5 INSTRUMENTOS/PROYECTOS DE DESARROLLO, REVITALIZACIÓN Y/O RENOVACIÓN URBANA, BUSCANDO PROMOVER LA PERMANENCIA Y CALIDAD DE VIDA DE LOS POBLADORES Y  MORADORES ORIGINALES, ASÍ COMO LOS NUEVOS.</t>
  </si>
  <si>
    <t>2.3 Formular y gestionar proyectos integrales de desarrollo y renovación urbana buscando, a través de la implementación de planes de participación ciudadana, promover la permanencia y la calidad  de vida de los pobladores y moradores originales, así como de los nuevos.</t>
  </si>
  <si>
    <t>GESTIONAR 5 INSTRUMENTOS/PROYECTOS DE DESARROLLO, REVITALIZACIÓN Y/O RENOVACIÓN URBANA, BUSCANDO  PROMOVER LA PERMANENCIA Y CALIDAD DE VIDA DE LOS POBLADORES Y MORADORES ORIGINALES, ASÍ COMO LOS NUEVOS.</t>
  </si>
  <si>
    <t>Plan parcial Calle 72 (antes San Felipe): Se avanzó en actividades de la etapa preparativa, análisis y revisión de las condiciones de las áreas de oportunidad. Se culminó la elaboración del perfil preliminar. Se recibió respuesta de factibilidad de la empresa ENEL, ETB y VANTI y se recibieron las determinantes del PP Se avanza en el proceso para la contratación del componente social y de los estudios de redes y tránsito. Se avanzó en la elaboración de marco de referencia y memoria  justificativa, y se avanza en la elaboración del estudio de valoración patrimonial y se continúa adelantando el diagnóstico urbanístico, y la propuesta urbanística de la formulación del plan parcial. (Se cumplió con la meta propuesta del 50%, ya que obtuvo 51%)</t>
  </si>
  <si>
    <t>1. PERFIL PRELIMINAR REENCUENTRO: (áreas de oportunidad del PP Calle 24, y La Estrella)
Se culminó el perfil preliminar de acuerdo con los capítulos establecidos en el ciclo de estructuración de proyectos, de ámbito de estudio, diagnóstico normativo, diagnóstico urbanístico, y la elaboración de la propuesta urbana del proyecto reencuentro.
2. PERFIL PRELIMINAR PLAN PARCIAL SAN FELIPE Se culmino la elaboración del perfil preliminar, de acuerdo a los componentes establecidos en el ciclo de estructuración de proyectos, identificación de áreas de oportunidad, ámbito de estudio, marco de referencia, análisis normativo, diagnóstico urbanístico, predial y socioeconómico y la elaboración de la propuesta urbana. Se realizó revisión de la formulación del instrumento de acuerdo a condiciones nuevo POT
3. PERFIL PRELIMINAR PLAN PARCIAL PUERTA DE TEJA 
Se culmino la elaboración del perfil preliminar, de acuerdo a los componentes establecidos en el ciclo de estructuración de proyectos, ámbito de estudio, marco de referencia, análisis normativo,  diagnóstico urbanístico, predial y socioeconómico, propuesta urbana. Se recopiló y consolidó la información catastral y la cartografía base de la etapa del documento que se elaboró. Adicionalmente se adelantó un análisis manzana por manzana como insumo adicional para el documento y se adelantó la caracterización socioeconómica.</t>
  </si>
  <si>
    <t>ELABORAR 5 PERFILES PRELIMINARES PARA LA EJECUCIÓN DE PROYECTOS DE DESARROLLO, REVITALIZACIÓN Y/O RENOVACIÓN URBANA EN LAS ÁREAS  IDENTIFICADOS CON POTENCIAL PARA EL DESARROLLO DE PROYECTOS.</t>
  </si>
  <si>
    <t>Honorarios Mensuales</t>
  </si>
  <si>
    <t>5.1. EVALUAR, DISEÑAR E IMPLEMENTAR LA ESTRUCTURA DE GOBERNANZA DE LA EMPRESA QUE FORTALEZCA LA GESTIÓN PÚBLICA Y EL DESEMPEÑO INSTITUCIONAL.</t>
  </si>
  <si>
    <t>EJECUTAR 100 % DEL PLAN DE TRABAJO DE GOBERNANZA CORPORATIVA, SEGÚN RESULTADOS DEL  DOCUMENTO DE EVALUACIÓN - DIAGNÓSTICO</t>
  </si>
  <si>
    <t>GESTÍON TALENTO HUMANO</t>
  </si>
  <si>
    <t>Estructuración del Gobierno Corporativo</t>
  </si>
  <si>
    <t>Implementar el plan Estratégico  y proponer la estructura de Gobierno Corporativo de la Empresa en el marco del contrato 360 de 2020.</t>
  </si>
  <si>
    <t>1. DOCUMENTO  DE PLAN DE TRABAJO DEL CONTRATO. 25%_x000D_
2. DOCUMENTOS ENTREGABLES: _x000D_
* FASE DE DIAGNÓSTICO_x000D_
*FORMULACIÓN DEL PLAN ESTRATÉGICO_x000D_
*PROPUESTA DE ESTRUCTURA DE GOBIERNO CORPORATIVO_x000D_
*PROPUESTA DE IMPLEMENTACIÓN _x000D_
PESO PORCENTUAL  75%</t>
  </si>
  <si>
    <t>Con corte a 31 de Diciembre de 2021, la meta asociada con Gobierno Corporativo se ha cumplido al 100%. Toda vez que se encuentra terminada la ejecución el contrato No 360-2020 y se ha cumplido con la totalidad del cronograma pactado, durante el mes de diciembre de 2021 se tramitó el último pago correspondiente al 30% del valor del contrato, de forma tal que se terminó y ejecutó la totalidad del contrato. . 
Se continúa la implementación de la planeación estratégica en la Empresa, a la fecha  se han desarrollado encuentros mensuales con los embajadores de las áreas para apropiar los conocimientos, avances del plan y escuchar retroalimetnación. Desde el equipo de gestión de la estretegia con las áreas encargadas de la implementación, se han adelantado seguimeitnos periódicos para verificar el cumplimiento cualitativo y el aporte de éste en el desarrollo del propósito superior de la Empresa.</t>
  </si>
  <si>
    <t>5.2. DESARROLLAR PLANES Y ESTRATEGIAS DE FORTALECIMIENTO DEL TALENTO HUMANO.</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</si>
  <si>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</si>
  <si>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planes y estrategias de fortalecimiento del talento humano.</t>
  </si>
  <si>
    <t>Ejecutar el Plan Estratégico del Talento Humano</t>
  </si>
  <si>
    <t>ACTIVIDADES EJECUTADAS DEL PLAN ESTRATÉGICO DEL TALENTO HUMANO 2021 / ACTIVIDADES PROGRAMADAS DEL PLAN ESTRATÉGICO DEL TALENTO HUMANO 2021</t>
  </si>
  <si>
    <t>Componente Bienestar:  Al cierre de la vigencia 2021 se concluyó con la realización de 28 actividades  de 33 programadas, para el último trimestre se desarrollaron las siguientes actividades entre otras: Actividad cultural cine /teatro(2), Taller educación financiera (1), Conmemoración de Cumpleaños segundos semestre (2), Desvinculación preasistida (1), Día del servidor (1), Recorrido proyecto ERU (1), Bonos Hijos funcionarios (1), Cierre de gestión (1). Se evidencia un avance del 85% en este componente.
Componente de Capacitación:   Al cierre de la vigencia 2021 se concluyó con la realización de 35 actividades  de 37 programadas, para el último trimestre se desarrollaron las siguientes actividades entre otras: Gestión pública enfoque género y Sostenibilidad Ambienttal.  
Sistema de Gestión de Seguridad y Salud en el Trabajo:  Al cierre de la vigencia 2021 se concluyó con la realización de 48 actividades  de 49 programadas, para el último trimestre se desarrollaron las siguientes actividades entre otras:
* Actualizacion del plan de emergencias ERU
*Auditoria y reunion de comite Plan Estratégico de Seguridad Vial
* Auditoria del SG-SST, realizado en la plataforma de Positiva compañia de seguros 
* Seguimiento al plan de acción de seguridad y salud en el trabajo
* Revisión para la actualización de la matriz de requisitos legales.</t>
  </si>
  <si>
    <t>5. Construir una estructura de gobierno corporativo que involucre un modelo  integrado de planeación y gestión orientado a procesos de gobierno abierto, generación de valor público, transparencia y bienestar, a través de una gestión pública efectiva.</t>
  </si>
  <si>
    <t>5.3. REALIZAR EL DIAGNÓSTICO, DISEÑO, IMPLEMENTACIÓN Y  PUESTA EN MARCHA DE UN SISTEMA DE INFORMACIÓN INTEGRAL QUE OPTIMICE LOS DIFERENTES PROCESOS QUE EJECUTA LA EMPRESA.</t>
  </si>
  <si>
    <t>IMPLEMENTAR 2 SISTEMAS DE INFORMACIÓN SEGÚN IDENTIFICACIÓN DE REQUERIMIENTOS,PARA UN SISTEMA DE  INFORMACIÓN INTEGRAL Y UN SISTEMA SGDA</t>
  </si>
  <si>
    <t>GESTIÓN DE TIC</t>
  </si>
  <si>
    <t>Estrategia de modernización de los sistemas de información tecnológicos de la Empresa</t>
  </si>
  <si>
    <t>Iniciar Fase I ejecución del Plan de Trabajo definido para el proceso del Sistema  de  Información que incluye planeación y levantamiento de información en el marco del contrato 354-2020</t>
  </si>
  <si>
    <t>ACTIVIDADES EJECUTADAS EN EL PLAN DE TRABAJO DEL SISTEMA DE  INFORMACIÓN / ACTIVIDADES PROGRAMADAS EN EL PLAN DE TRABAJO DEL SISTEMA DE INFORMACIÓN</t>
  </si>
  <si>
    <t>Para el cuarto trimestre de 2021, se radicaron los estudios previos para la contratación del Sistema Misional en la Dirección de Gestión Contractual sobre los cuales se realizó la respectiva retroalimentación de revisión de los documentos precontractuales y estudios previos. La contratación del Sistema se reprograma para primer semestre 2022.</t>
  </si>
  <si>
    <t>GESTIÓN DOCUMENTAL</t>
  </si>
  <si>
    <t>Ejecutar Fase II de la Implementación del Sistema de Información SGDA para la Empresa</t>
  </si>
  <si>
    <t>ACTIVIDADES EJECUTADAS EN EL PLAN DE TRABAJO DEL SGDEA / ACTIVIDADES PROGRAMADAS EN EL PLAN DE TRABAJO DEL SGDEA</t>
  </si>
  <si>
    <t>Mediante acta se recibieron a satisfacción todos lo modulos establecidos en el Contrato 345 - 2019.
- Módulo Gestión de Contenido. 
- Módulo de correspondencia 
- Módulo categorias e indexación
- Módulo Flujo de trabajo 
- Módulo Archvo Fisico
- Módulo sellos y comentarios 
- Módulo de Mensajeria 
- MóduloFirma Digital 
- integración con LDAP
- Integracion web services Bogotá te Escucha .
-Integración web services Ventanilla Unica del Constructor VUC. 
- Documento Modelo Gobierno de Archivo. 
De igual forma se realizó adición y prórroga del contrato 345-2019. para garantizar la operación del Sistema en 2022.</t>
  </si>
  <si>
    <t>5.5. DESARROLLAR E IMPLEMENTAR LA TOTALIDAD DE LAS DIMENSIONES OPERATIVAS DEL MIPG AL INTERIOR DE LA EMPRESA.</t>
  </si>
  <si>
    <t>META PDD FUNCIONAMIENTO</t>
  </si>
  <si>
    <t>EJECUTAR 100 % DEL PLAN DE TRABAJO DEL PROCESO DE GESTIÓN FINANCERA DE MANERA EFICIENTE</t>
  </si>
  <si>
    <t>Fortalecimiento de la gestión financiera de la Empresa</t>
  </si>
  <si>
    <t>Ejecutar el 100% de las  actividades encaminadas a fortalecer la Gestión Financiera de la Empresa</t>
  </si>
  <si>
    <t>ACTIVIDADES EJECUTADAS EN EL PLAN DE TRABAJO DEL PROCESO DE GESTIÓN FINANCIERA/ ACTIVIDADES PROGRAMADAS EN EL PLAN DE TRABAJO</t>
  </si>
  <si>
    <t>EJECUTAR 100 % DEL PLAN DE ACCIÓN ANUAL PARA LA IMPLEMENTACIÓN DE SISTEMAS DE GESTIÓN Y  DE DESEMPEÑO INSTITUCIONAL EN EL MARCO DEL MODELO INTEGRADO DE  PLANEACIÓN Y GESTIÓN - MIPG Y OTROS INSTRUMENTOS DE CERTIFICACIÓN DE  CALIDAD</t>
  </si>
  <si>
    <t>Obtener la certificación bajo la norma de calidad ISO 9001:2015.</t>
  </si>
  <si>
    <t>Revisar, ajustar y actualizar los elementos del Sistema Integrado de Gestión conforme al plan de trabajo definido a fin de presentarse a la auditoría de certificación con el ente certificador que corresponda.</t>
  </si>
  <si>
    <t>* INFORMES SOBRE LA EJECUCIÓN DE ACTIVIDADES PARA EL ALISTAMIENTO DEL SISTEMA INTEGRADO DE GESTIÓN DE LA EMPRESA CONFORME A LO ESTABLECIDO EN EL PLAN DE TRABAJO. (CORRESPONDE AL 90% DEL CUMPLIMIENTO DE LA ACTIVIDAD.)* PARTICIPACIÓN EN LA AUDITORÍA DE CERTIFICACIÓN. (CORRESPONDE AL 10% DEL CUMPLIMIENTO DE LA ACTIVIDAD.)</t>
  </si>
  <si>
    <t>SUBGERENCIA DE PLANEACION Y ADMON DE</t>
  </si>
  <si>
    <t>Seguimiento a los instrumentos de gestión.</t>
  </si>
  <si>
    <t>Efectuar el seguimiento a los diferentes instrumentos de planeación.</t>
  </si>
  <si>
    <t>SEGUIMIENTO A INSTRUMENTOS DE PLANEACIÓN CONSOLIDADOS (P. ACCIÓN Y P. CONTRATACIÓN)</t>
  </si>
  <si>
    <t>Implementación Plan de Adecuación y sostenibilidad 2021</t>
  </si>
  <si>
    <t>Elaborar, aprobar, implementar y hacer seguimiento a la gestión del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</si>
  <si>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</si>
  <si>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Durante la vigencia se adelantaron las siguientes acciones en el marco de la estrategia integral de comunicación externa:
• Acciones de Free Press: se ha realizado una importante labor de free press, para dar a conocer los proyectos y el estado de estos, así como, resaltar la labor de la Empresa en términos de Renovación, Revitalización y Desarrollo Urbano. Dicha labor dio ha dado como resultado 76 publicaciones en medios.
• Comunicados: se han realizado 48 comunicados que han sido publicado en la página web institucional.
• Piezas gráficas: se ha realizado el diseño de 1.146 piezas gráficas para comunicación externa.
• Piezas gráficas impresas: Durante la vigencia 2021 se han realizado 5.246 impresiones.
• Diseño de presentaciones externas: se han realizado 33 presentaciones externas.
• Producción de animaciones cortas: Durante la vigencia 2021, se han realizado 56 animaciones cortas
• Producción audiovisual para comunicación externa: se han realizado 62 videos para comunicación externa.
• Estrategias redes sociales ERU: se han implementado 83 estrategias para redes sociales.
• Apoyo a las Estrategias redes sociales de la Alcaldía: en el marco de las estrategias de comunicaciones para redes sociales diseñadas por la Alcaldía, la ERU ha apoyado e implementado 268 sinergias.
• Mediciones redes sociales: se ha realizado 12 informes, con periodicidad mensual con las métricas correspondientes a las siguientes redes sociales de la Entidad (Twitter, YouTube, Instagram, Facebook).
• Página web: se han realizado 12 informes correspondientes al reporte mensual de las estadísticas, métricas y publicaciones realizadas en el sitio web www.eru.gov.co.
Adicionalmente se adelantaron las siguientes actividades o eventos con los diferentes grupos de interés:
1. Entrega de viviendas proyecto La Colmena
2. Entrega de viviendas proyecto Usme 3
3. Concurso de arquitectura Complejo Hospitalario San Juan de Dios
4. Evento Académico 100 años - Complejo Hospitalario San Juan de Dios
5. Audiencia de rendición de cuentas
6. Evento con niños del proyecto San Bernardo Centro</t>
  </si>
  <si>
    <t>Durante la vigencia se adelantaron las siguientes acciones en el marco de la estrategia integral de comunicación interna:
• Piezas gráficas: se realizaron 440 piezas gráficas para comunicación interna.
• Campañas de comunicación interna:  se realizaron y/o adaptaron 86 campañas de comunicación interna.
• Campañas de comunicación interna en el marco de las fechas especiales: se han realizado 11 campañas internas de comunicación en el marco de las fechas especiales.
• Difusión interna de información:  se realizó la difusión de 121 campañas informativas, temáticas o actividades internas, solicitadas por la Alcaldía de Bogotá y/o otras entidades.
• Diseño de presentaciones internas: se han realizado 26 presentaciones.
• Producción audiovisual: se han realizado y publicado 57 videos.
• Jornadas de registro audiovisual: se han realizado 119 jornadas de registro audiovisual. 
• Intranet: se han realizado 12 informes correspondientes al reporte mensual de las estadísticas, métricas y publicaciones realizadas en la Erunet.</t>
  </si>
  <si>
    <t>El modulo de planeación del sistema JSP7, esta funcionando conforme a los requerimientos definidos, se estan afinando los usuarios y perfiles autorizados para el uso de la herramienta.</t>
  </si>
  <si>
    <t>Se ejecutaron las actividades definidas en el Plan de trabajo para la mejora, mantenimiento  e  incorporación de requisitos ISO 9001:2015 en el SIG - Versión 2, consistentes en la actualización de documentos, definición de planes, socializaciones, revisión de mapas de riesgos e  indicadores, actualización de caracterizaciones de proceso, entre otros. Se cuenta con el archivo de segumiento donde se da cuenta del avance en cada actividad planteada.
A finales del trimestre se inició el proceso, llevando el tema al comité de contratación y recibiendo el concepto favorable para adelantar lo pertinente. El proceso se realizara mediante invitación pública y así se seleccionara a la firma que cumpla con los requisitos definidos y realice la pre auditoría y posterior auditoría para el otorgamiento del sello de calidad. Se espera tener seleccionada la firma en la segunda semana del mes de noviembre e iniciar la primera fase.</t>
  </si>
  <si>
    <t>Se realizo seguimieto trimestral, con corte al 31 de diciembre de 2021, al Plan de Acción Institucional y al Plan de Contratación de la Empresa. Los informes fueron socializados con las áreas interesadas y publicados conforme a los lineamientos.</t>
  </si>
  <si>
    <t>La versión No.2  del Plan de Adecuación y Sostenibilidad, fue aprobado por el Comité Institucional de Gestión y Desempeño - CIGD el 4 de agosto de 2021 y consta de 51 actividades relacionadas con los lineamientos y requisitos definidos para las 7 dimensiones y 16 políticas del Modelo Integrado de Planeación y Gestión - MIPG, así como las recomendaciones de la Función Pública conforme al resultados del FURAG. Para el seguimiento al segundo semestre, 30 actividades presentan avance conforme a lo planeado y 4 actividades se encuentran cumplidas al 100%.</t>
  </si>
  <si>
    <t>Fortalecimiento Institucional</t>
  </si>
  <si>
    <t>Construir una estructura de gobierno corporativo que involucre un modelo integrado de planeación y gestión orientado a procesos de gobierno abierto, generación de valor público, transparencia y bienestar, a través de una gestión pública efectiva.</t>
  </si>
  <si>
    <t>Realizar el diagnóstico, diseño, implementación y puesta en marcha de un sistema de información integral que optimice los diferentes procesos que ejecuta la empresa.</t>
  </si>
  <si>
    <t>Fortalecer la gestión institucional y el modelo de gestión de la ERU</t>
  </si>
  <si>
    <t>Implementar 2 sistemas de información según identificación de requerimientos, para un sistema de información Integral y un Sistema SGDA</t>
  </si>
  <si>
    <t>Dirección, Gestión y Seguimiento de Proyectos.</t>
  </si>
  <si>
    <t>* Ejecución plan de trabajo definido de manera conjunta con la SGC. (Corresponde al 50% del cumplimiento de la actividad.)
* Informes seguimiento ejecución plan de trabajo. (Corresponde al 50% del cumplimiento de la actividad.)</t>
  </si>
  <si>
    <t>Subgerencia de Planeación y Administración de Proyectos</t>
  </si>
  <si>
    <t>Con la Subgerencia de Gestión Corporativa, en cabeza de la oficina TIC, se han desarrollado tres mesas de trabajo con la firma consultora, en las cuales se ha dado a conocer el detalle el funcionamiento del proceso Dirección, Gestión y Seguimiento a Proyectos, liderado por la Subgerencia de Planeación y Administración de proyectos, se ha entregado la información requerida por la firma a través de la oficina TIC.  Adicionalmente se ha asistido a las presentaciones sobre los sistemas de información misionales OLYMPUS y el utilizado por el IDU, como marco de referencia para los requerimientos que se definirán durante el transcurso de la consultoría.
El área TIC de la Empresa dio a conocer en colaboración con el IDU la metodología BIM, la SPAP participó en la capacitación sobre dominios de proyectos y se identificaron los pertinentes para la subgerecia. La Subgerencia participó en la presentación de la EDU sobre la metodología BIM.</t>
  </si>
  <si>
    <t>TRES QUEBRADAS UG1: Se identificó la ruta crítica para desarrollo urbanístico del proyecto en el 2021.
Procesos de gestión interinstitucional con la CAR, DADEP, IDU, SDP, Car-Calera, para: la obtención el permiso de  aprovechamiento forestal (obtenido mediante Resolución No. 01217000037 de 12 marzo de 2021),
modificación del Decreto Distrital 845 de 2019 para la avenida Usminia (para el julio se cuenta con proyecto de acto administrativo que da aval a la iniciativa, el cual está en revisión del DADEP, para la eliminación de cargas
locales e información del aval de la SDP), declaratoria de bien público de la Avenida Caracas, para gestionar el licenciamiento urbanístico de la etapa 2 de la UG1, cesión de los derechos y obligaciones del permiso de
aprovechamiento Forestal, Definición de tratamiento de las dos quebradas innominadas, Traslado de las viviendas y análisis de alternativas presentadas por el Fideicomitente.
La CAR emitió el Auto DRBC No. 01216000914 en el que se inicia trámite de solicitud de prórroga del permiso de aprovechamiento y se ordenó el cobro por el servicio de evaluación ambiental, el cual fue cancelado por la
Unión Temporal para continuar con la aprobación de la prórroga.
Se emitió la Resolución No. 01217000086 por parte de la CAR, mediante la cual se prorrogó el término del permiso de aprovechamiento forestal obtenido por la Empresa mediante Resolución DRBC No. 01217000037 del 12 de
marzo de 2021</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</si>
  <si>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</si>
  <si>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 xml:space="preserve">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</si>
  <si>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TODAS LAS ZONAS DE ACTUACIÓN</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</si>
  <si>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</si>
  <si>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Promover escenarios para la inclusión de las comunidades y sus organizaciones en las diferentes etapas de estructuración de los proyectos priorizados por la empresa.</t>
  </si>
  <si>
    <t>No Aplica</t>
  </si>
  <si>
    <t>Atención al Ciudadano.</t>
  </si>
  <si>
    <t>Fortalecer los lineamientos y políticas de atención al ciudadano.</t>
  </si>
  <si>
    <t>Atender y administrar los canales de atención a la ciudadanía, a los beneficiarios de los proyectos y a la comunidad en general.</t>
  </si>
  <si>
    <t>Atender el 100% de las peticiones, quejas, reclamos y solicitudes que reciba la empresa por los distintos canales de atención al ciudadano.</t>
  </si>
  <si>
    <t>Jefe Oficina de Gestión Social.</t>
  </si>
  <si>
    <t>Desarrollar acciones en el marco de la política pública de servicio al ciudadano decreto 197 de 2014 para cualificar equipos de trabajo.</t>
  </si>
  <si>
    <t>Realizar una convocatoria en el marco de la política pública de servicio al ciudadano atendidas para cualificar equipos de trabajo.</t>
  </si>
  <si>
    <t xml:space="preserve">Se llevó a cabo la atención de 184  peticiones, quejas, reclamos y solicitudes recibidas por la empresa, mediante los distintos canales de atención al ciudadano. </t>
  </si>
  <si>
    <t>Se realizó una convocatoria en el marco delciclo de cualificaciones de equipos de trabajo.</t>
  </si>
  <si>
    <t>Se realiza el siguiente seguimiento: 1. En proceso de finalización gestión predial de la AMD-1. 37 de 38 predios adquiridos.
2. Se realiza seguimiento para la finalización del proceso de la transferencia de los 6 predios institucionales de la AMD-1, de acuerdo con el plan de trabajo propuesto con el IDU y DADEP para culminar proceso de transferencia al IDRD.
3. Estado de transferencia de predios al IDRD: Transferidos 17 de 37
a. Minuta Notaría 53 (2 predios): suscrita por el IDRD -y ERU - para remitir a la Fiduciaria para firma.
b. Minuta Notaría 54 (16 predios): en revisión de la Notaría 54, son 3 escrituras públicas contentivas.
c. Minuta Notaria 57 (2 predios): en firma de la GG - 20 de diciembre de 2021.</t>
  </si>
  <si>
    <t xml:space="preserve">Convenio Marco 2929 de 2019. (Inicio 10.07.2019 - Fin: 28.02.2022)
Cambio supervisión 23 de noviembre radicado I2021003064
Convenio Derivado 3151 de 2019 - Fase I: Gestión predial. (Inicio 12.07.2019 - Fin: 28.02.2022) Supervisión Dirección de Predios.
</t>
  </si>
  <si>
    <r>
      <rPr>
        <b/>
        <sz val="7"/>
        <rFont val="Arial"/>
        <family val="2"/>
      </rPr>
      <t>Operación de fiducias</t>
    </r>
    <r>
      <rPr>
        <sz val="7"/>
        <rFont val="Arial"/>
        <family val="2"/>
      </rPr>
      <t xml:space="preserve">: Se realizó la revisión de la última versión enviada del Manual Operativo de fiducias y se dejaron consolidadas las observaciones de la Subgerencia de Gestión Corporativa, teniendo en cuenta el trabajo realizado con la Subgerencia de gestión Inmobiliaria. 
</t>
    </r>
    <r>
      <rPr>
        <b/>
        <sz val="7"/>
        <rFont val="Arial"/>
        <family val="2"/>
      </rPr>
      <t>Actualización MIPG</t>
    </r>
    <r>
      <rPr>
        <sz val="7"/>
        <rFont val="Arial"/>
        <family val="2"/>
      </rPr>
      <t xml:space="preserve">: Se realizó el análisis comparativo de los protocolos de seguridad de tesorería de entidades del Distrito como SIDEP e IDEARTES, para lograr la implementación del protocolo de la Empresa en el 2022. Se realizó el seguimiento de las acciones de tratamiento del Mapa de riesgos del Proceso de Gestión Financiera y se remitieron los procedimientos de gestión contable para revisión del Grupo de Contabilidad, teniendo en cuenta el volumen de documentación del proceso de Gestión financiera, esta actividad continuará en ejecución durante la vigencia 2022. 
</t>
    </r>
    <r>
      <rPr>
        <b/>
        <sz val="7"/>
        <rFont val="Arial"/>
        <family val="2"/>
      </rPr>
      <t>Plan Financiero</t>
    </r>
    <r>
      <rPr>
        <sz val="7"/>
        <rFont val="Arial"/>
        <family val="2"/>
      </rPr>
      <t>:Se dio cumplimiento a la elaboración y presentación del Plan Financiero Plurianual 2022-2031 y a la aprobación del Presupuesto 2022 para la Empresa.</t>
    </r>
  </si>
  <si>
    <t>Villa Javier y Cruces: Se realizaron los estudios técnicos, jurídicos y financieros que determinaron la no viabilidad de la comercialización a través de los PA constituidos para el desarrollo de los proyectos.
Se cuenta con la Resolución de Restitución para el predio que se encuentran en el PAS Con el fin de complementar la resolución de restitución de los predios, se solicitó la elaboración de instrucción fiduciaria para que
Fiducolpatria otorgue consentimiento para la restitución
La resolución de restitución fue ajustada de acuerdo con las observaciones de la Subgerencia Jurídica y se obtuvo aprobación y concepto favorable, está en trámite de firmas y numeración para
radicar en la ORIP Sur. ACTIVIDAD SUSPENDIDA</t>
  </si>
  <si>
    <r>
      <t>Generación de informes y reportes de seguimiento administrativo y Financiero de los Patrimonios Constituidos a supervisores de contrato y entes de control.
Convocatoria, asistencia y seguimiento a Juntas de Fideicomisos o Comités fiduciarios, sus actas y compromisos de manera mensual.
Revisión permanente a los tramites operativos y tiempos establecidos, implementación de facturas electrónicas a ser incluidos en los procedimientos internos y los manuales operativos, a fin de optimizar la producción de
documentos de la gestión fiduciaria, trámite realizado en coordinación con la Subgerencia Corporativa, la Subgerencia de Planeación. Se recibieron las observaciones de la OCI, contratación, financiera y Planeación, a los
manuales operativos.
Se realizaron las transferencias a los recursos de los Patrimonios autónomos, tanto lo que a corresponde al pago de comisiones fiduciarias y las revisorías fiscales
Se realizo la liquidación del Patrimonio autónomo de calle 26, se devolvieron recursos por valor de $1.119.549.751
Se encuentra en elaboración la resolución de liquidación de los Fideicomisos de Olivos, Cruces y Villa Javier
S</t>
    </r>
    <r>
      <rPr>
        <sz val="7"/>
        <color rgb="FFFF0000"/>
        <rFont val="Arial"/>
        <family val="2"/>
      </rPr>
      <t>e cuenta con el estudio de mercado para la constitucion del PA para el desarrollo de la UG1.</t>
    </r>
    <r>
      <rPr>
        <sz val="7"/>
        <rFont val="Arial"/>
        <family val="2"/>
      </rPr>
      <t xml:space="preserve">
Se enviaron para revisión los manuales operativos a las fiduciarias para las observaciones pertinentes
Se actualizaron los integrantes de los comités fiduciarios
En proceso nuevos fideicomisos para la unidad 2 de tres qiebradas,</t>
    </r>
    <r>
      <rPr>
        <sz val="7"/>
        <color rgb="FFFF0000"/>
        <rFont val="Arial"/>
        <family val="2"/>
      </rPr>
      <t xml:space="preserve"> para la Gerencia integral colegios con Secretaria de Educación</t>
    </r>
    <r>
      <rPr>
        <sz val="7"/>
        <rFont val="Arial"/>
        <family val="2"/>
      </rPr>
      <t xml:space="preserve">
Se realizo la Modificación PA San Juan de Dios
</t>
    </r>
  </si>
  <si>
    <t>Ideas ciudadanas recibidas e incorporadas, la definición de propuesta de renovación.
Teniendo en cuenta que la estrategia es generar espacios de participación, con la comunidad en los proyectos que la empresa priorice se construyo una metodología del espacio de participación Juntos Construimos la cual se encuentra  finalizada, y en la que se identificaron comentarios e ideas por parte de la comunidad para ser evaluadas y posteriormente  incorporadas en la formulación del Plan Parcial Centro San Bernardo, en el marco de la segunda fase: Diseño y ejecucion de la estrategia de  participación.
Se elaboró una propuesta al interior de la SGU sobre reciclaje urbano a fin de  presentar la identificación de edificaciones candidatas a un programa de reciclaje  para posteriormente ser socializada con la comunidad en el marco del taller de la "estrategia Habitar"del plan parcial. Se realizo solicitud de apoyo a la OGS para establecer contacto con propietarios de inmuebles.
05, 07, 11 Octubre se tuvieron reuniones con el equipo de pieza centro y se identificaron las ideas que son incorporables la formulacion del plan parcial. El equipo de pieza centro presentó a la comunidad las problematicas en cada uno de los escenarios y las propuestas. En el cual se tuvo un 76% de ideas que son incorporables y un 24% no es incorporable.
La formulación del Plan parcial Centro San Bernardo establecerá finalmente cuantas ideas ciudadanas fueron incorporadas. Sin embargo se deberá tener en cuenta que de acuerdo a la propuesta de localización de la estación del cable aéreo cuantas ideas incorporables fueron efectivamente incorporadas.
El porcentaje de cumplimiento con respecto a la meta esperada es del 70% por lo tanto se reprogramará el restante para el año 2022, debido a que por localización de la estación del cable aéreo en las manzanas 4 y 5 se genero una reformulación del Plan parcial.</t>
  </si>
  <si>
    <t>A la fecha de corte al 30 de junio de 2021, el avance el siguiente:
Se cuenta con el acta de inicio suscrita de fecha el 2 de junio de 2021, con el consorcio Boo (consultor) y el Consorcio Interbronx (Interventoría). Se cuenta con el Informe de supervisión con corte al 30 de junio de 2021.</t>
  </si>
  <si>
    <t>A la fecha de corte al 31 de diciembre de 2021, Estudios y diseños de Edificio + Plazoleta (APAUP) finalizados. En definición de via y redes como diseño integral de urbanismo para los 3 proyectos del plan parcial voto nacional. % de avance reportado por Interventoría.</t>
  </si>
  <si>
    <t xml:space="preserve">A la fecha de corte al 31 de diciembre de 2021, se cuenta con un 98% de ejecución de la etapa de Estudios y Diseños. </t>
  </si>
  <si>
    <t>A la fecha de corte al 31 de diciembre de 2021, el proceso se encuentra estructurado, con publicación de terminos definitivos.</t>
  </si>
  <si>
    <t>l corte al 31 de diciembre de 2021, se avanzó en la elaboración de documentos técnicos, sin embargo, por priorozación en el cronograma de procesos de selección, se aplaza su estructuración para el próximo año.</t>
  </si>
  <si>
    <t>A la fecha de corte al 31 de diciembre de 2021, se lograrón liquidar los siguientes contratos:
*Contrato No. 08 de 2019, suscrito con Coparcia
*Contrato No.186 de 2018, suscrito con Igrama
El 70% de 13 contratos establecidos en el plan de acción, es de 9 contratos, de esta meta se lograrón liquidar 6, lo cual corresponde a un 66%.</t>
  </si>
  <si>
    <t>A la fecha de corte al 31 de diciembre de 2021, el proceso se encuentra estructurado y adjudicado</t>
  </si>
  <si>
    <t>Proyecto San Juan de Dios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</si>
  <si>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</si>
  <si>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Acompañamiento al cumplimiento de las metas establecidas para el Complejo Hospitalario San Juan de Dios.</t>
  </si>
  <si>
    <t>Apoyar a la Gerencia del Proyecto en la estructuración de los procesos necesarios para contratar estudios y diseños, así como obras para el San Juan de Dios, hasta su contratación.</t>
  </si>
  <si>
    <t>(Procesos para estructurar realizados / Procesos a estructurar solicitados)x 100</t>
  </si>
  <si>
    <t xml:space="preserve"> REALIZAR EL 100% DE LOS ESTUDIOS Y DISEÑOS QUE SE PRIORICEN PARA CONSERVAR, RECUPERAR, TRANSFORMAR O ACTUALIZAR LAS ZONAS O EDIFICACIONES DEL COMPLEJO</t>
  </si>
  <si>
    <t>A la fecha de corte al 30 de septiembre de 2021, se presenta el siguiente avance en la estructuración de los procesos de la mano de la Gerencia del Proyecto:
*Mantenimiento general del CHSJD: Proceso estructurado en un 100%, 
*Mantenimiento de ascensores del Instituto Materno Infantil: Proceso estruturado y adjudicado
*Proyecto Integral: Intervención de tres (3) pabellones: Proceso estructurado en un 100% y adjudicado
*Interventoría a los estudios y diseños espacios emblemáticos CHSJD: Proceso estructurado en un 100% y adjudicado.
*Elaboración de Maqueta CHSJD: Se encuentra estructurado en un 100% y adjudicado
*Interventoría de tres (3) pabellones: Se encuentra estructurado en un 100%,  en respuesta a observaciones.</t>
  </si>
  <si>
    <t>* Avance reportado de acuerdo al cumplimiento de las solicitudes realizadas para la presente vigencia (2021)</t>
  </si>
  <si>
    <t>Se radicó olicitud de autorización para la intervención integral de los pabellones ante Ministerio de Cultura.</t>
  </si>
  <si>
    <t>Reporte general de acciones adelantadas en la vigencia: 
• Atenciones personalizadas: 17
• Atenciones telefónicas:  195
• Reuniones interinstitucionales: 41
• Reuniones con comunidad: 15 con un número total de 324 asistentes
• Recorridos de Campo: 11
• Visitas domiciliarias: 840
• Respuesta a derechos de petición: 24
• Apoyo a otras áreas de la Empresa: 22
En el marco de la formulación del Plan Parcial de Renovación Urbana - PPRU Centro San Bernardo, se realizó un trabajo de diagnóstico participativo con la comunidad a fin de reconocer las potencialidades, particularidades, necesidades y problemáticas del territorio, además de, a través de la interlocución con sus habitantes, incluir sus percepciones, experiencias y expectativas del mismo, así como sus valoraciones sobre los procesos de renovación urbana adelantados en el territorio. Las acciones desarrolladas fueron:
• Elaboración de caracterización socioeconómica basado en fuentes secundarias de información.
• Identificación y consolidación del mapa de actores 
• Definición de las categorías de análisis que confirmarían el diagnóstico: factores de habitabilidad, de sustentabilidad económica, socioculturales, territoriales y socio ambientales.
• Tres recorridos al polígono objeto de análisis, cada uno con un enfoque específico (factores de habitabilidad, de sustentabilidad económica y territoriales) para determinar características a partir de un ejercicio de observación.
• Desarrollo de entrevistas semiestructuradas a miembros de organizaciones sociales (3 líderes JAC y Campo David), funcionarios de entidades que desarrollan acciones en el territorio (10 profesionales de 6 entidades), trabajadores del sector (4 profesoras de 2 colegios y 3 mujeres que prestan servicios sexuales pagados) y residentes históricos y miembros activos de la comunidad (6 personas).
• Aplicación de una encuesta de percepción virtual para la cual se realizó entrega de 600 volantes predio a predios, se enviaron 71 correos electrónicos y la difusión de la información a 151 números celulares a través de WhatsApp.
• Se realizaron tres grupos focales dirigidos a residentes, comerciantes y un grupo de mujeres del barrio San Bernardo, espacios en los que participaron 34 personas.
Producto del desarrollo de estas acciones y el análisis de la información recolectada se genera un documento llamado Fase I Lectura Territorial Centro San Bernardo, el cual fue entregado a la Subgerencia de Gestión Urbana para el proceso de formulación.
Posteriormente, se apoyó la ejecución de los siguientes encuentros con comunidad de residentes y comerciantes:
• Dos reuniones virtuales con el fin de presentar lo relacionado con el proceso de formulación del Plan Parcial Centro San Bernardo y responder inquietudes en relación con el desarrollo del proyecto San Bernardo Tercer Milenio. (83 y 54 personas).
• Primer encuentro presencial con comunidad del Barrio San Bernardo y representantes de la ERU, con el objetivo de realizar Taller de Identidad, primer contenido temático de la estrategia de participación en el marco del proceso de formulación del Plan Parcial Centro San Bernardo. (50 personas).
• Segundo encuentro presencial con comunidad del Barrio San Bernardo y representantes de la ERU, con el objetivo de realizar el Taller de Normatividad y Participación de los procesos de Renovación Urbana, segundo contenido temático de la estrategia de participación en el marco del proceso de formulación del Plan Parcial Centro San Bernardo.
• Aun cuando se contaba con la metodología para el desarrollo del taller, la comunidad manifestó no estar en disposición de participar hasta que no fueran resueltas todas las inquietudes relacionadas con el proceso de formulación del Plan Parcial. (42 personas).
• Dos jornadas de entrega de volantes informativos predio a predio en el polígono objeto de formulación.</t>
  </si>
  <si>
    <t>* Proyecto Fenicia
El plan de gestión social está siendo ejecutado por el promotor del proyecto, la OGS de la Empresa de Renovación y Desarrollo Urbano de Bogotá, acompaña el proceso, en el marco del acuerdo de intenciones.
Se está a la espera de la firma del contrato para la gestión de los predios a adquirir por parte de la Empresa.
Se reviso y ajusto el componente social en el marco de la oferta de servicios y la minuta para el contrato de prestación de servicios especializados para la adquisición de los 9 predios declarados como renuentes.
-Participación en 22 comités del proyecto triangulo de fenicia citados.
*Proyecto Proscenio
Elaboración del documento de caracterización a fuentes secundarias de información del sector de intervención.
-Elaboración de Plan de trabajo de la OGS.
-Elaboración del cronograma con la oficina de predios de la Entidad
-Revisión y ajuste de formatos de recolección de información con el apoyo de la Sec. Mujer y la Oficina Asesora de Planeación ERU para incluir los enfoques diferenciales y de género.
-Firma de Otro-Si contrato 340 de 2019.
-Reuniones con el promotor, la Dirección de Predios y la OGS.
-Elaboración del Censo
-Se dio inicio a la evaluación de variables y la elaboración del diagnóstico socioeconómico.
*Proyecto Mz 7 Estación Metro Calle 26
• Atenciones telefónicas:  27
• Recorridos de Campo: 3
• Visitas domiciliarias: 155
• Elaboración de censos de población: 1
• Apoyo a otras áreas de la Empresa: 29 (correspondientes al acompañamiento a las visitas de elaboración de levantamientos topográficos)
- Se participó en la reunión de generalidades de la intervención del proyecto denominado EUPOLIS.
 Se elaboro el documento de caracterización a fuentes secundarias del ámbito de intervención.
- Plan de trabajo de la OGS
- Revisión y ajuste de formatos de recolección de información con el apoyo de la Sec. Mujer y la Oficina Asesora de Planeación ERU para incluir los enfoques diferenciales y de género.
- Recorridos de reconocimiento en el sector a intervenir
- Se elaboró la pieza de comunicación para inicio de los estudios sociales previos
- Se elaboro el Censo de población de la comunidad que usa y ocupa los inmuebles de la MZ7 Estación Metro 26.
- Se dio inicio a la evaluación de variables y la elaboración del diagnóstico socioeconómico.
*proyecto Rosario
Para este proyecto, la Oficina de Gestión Social, ha participado en las reuniones adelantadas con el promotor y el equipo interdisciplinario de la Empresa, con el fin de acordar actividades de intervención una vez se reactive el contrato, que se encuentra suspendido en la actualidad.
Se han realizado los reportes solicitados por otras áreas de la Empresa, con el fin de dar respuesta a las peticiones radicadas por el promotor del proyecto.
*proyecto Calle 24
Se realizaron recorridos de reconocimiento en el sector para determinar las condiciones urbanísticas y socioeconómicas de la pieza a intervenir, se inició el proceso del documento de caracterización socio-económica a fuentes secundarias, se participó en reuniones con la SGU para definir los términos de referencia para la contratación del Censo y conocer los alcances del Plan Parcial.
Participación den reuniones con la SGU para definir los términos de referencia para la contratación del Censo y conocer los alcances del Plan Parcial.
*proyecto Calle 72
Participación den reuniones con la SGU para definir los términos de referencia para la contratación del Censo y conocer los alcances del Plan Parcial.
*proyecto Sabana
Se realizaron recorridos de reconocimiento en el sector para determinar las condiciones urbanísticas y socioeconómicas de la pieza a intervenir, se inició el proceso del documento de caracterización socio-económica a fuentes secundarias, Se elaboró la pieza de comunicación para inicio de los estudios sociales previos, se elaboró el Censo de población y se dio inicio a la evaluación de variables y la elaboración del diagnóstico socioeconómico.</t>
  </si>
  <si>
    <t xml:space="preserve">
CABLE AEREO SAN CRISTOBAL 
• Participación en las mesas de trabajo para la presentación del proyecto de revitalización en torno al cable aéreo San Cristóbal, en articulación con la Secretaría Distrital de Hábitat y con el que se busca que la Empresa se vincule para la gestión y estructuración de los proyectos de vivienda
• Estructuración del costeo del equipo social requerido para la propuesta de gerencia del proyecto Cable Aéreo San Cristóbal
• Reconocimiento de las intervenciones a realizar en términos de revitalización urbana, en el área de influencia del Cable Aéreo San Cristóbal
• Proyección del equipo humano requerido y costos de la intervención social, para cada uno de los procesos de gestión para los proyectos de vivienda propuestos en torno al desarrollo del Cable Aéreo San Cristóbal
SAN VICTORINO
• Elaboración del documento de caracterización socioeconómica del área de influencia del proyecto, basado en fuentes secundarias de información
• Recorrido de campo
• Documento de análisis de factores evidenciados durante el recorrido en campo, tales como aspectos demográficos, territoriales, culturales, ambientales y de sustentabilidad económica
• Elaboración del mapa de actores para el proyecto
• Apoyo a las actividades de otras áreas de la Empresa.
COMPLEJO HOSPITALARIO SAN JUAN DE DIOS 
• Reuniones interinstitucionales e intersectoriales: 13
• Recorridos de campo: 3
• Apoyo a otras áreas de la Empresa: 4
• Elaboración del documento de caracterización socioeconómica del área de influencia del proyecto, basado en fuentes secundarias de información
• Elaboración mapa de actores
• Consolidación de la mesa de articulación interinstitucional de participación, en concurso con la Secretaría Distrital de Salud, el Instituto Distrital de Patrimonio Cultural y el Ministerio de Cultura.
• Apoyo a la construcción de lineamientos para la formulación del convenio Activación Social y Salvaguardia de los Patrimonios Integrados del Complejo Hospitalario San Juan de Dios, entre el IDPC y la Empresa de Renovación y Desarrollo de Bogotá
LOS OLIVOS
• Para el proyecto Los Olivos, se avanzó en la estructuración de un plan de acompañamiento con el IDPAC, la Alcaldía Local y la administración del conjunto, para el acompañamiento en temas de propiedad horizontal, servicios públicos y desarrollo comunitario al interior del proyecto.
PLAN PARCIAL EL EDÉN EL DESCANSO
• Se participó en las reuniones Interinstitucionales convocadas para establecer las estrategias de comunicación y divulgación, previos a la socialización del Plan Parcial El Edén El Descanso, apoyo social a las acciones a realizar por parte de SGU, participación en la socialización de modificación del Plan Parcial y participación en la mesa situacional de Salud de la Localidad de Bosa
• Se brindó apoyo social en la convocatoria y socialización de las acciones a realizar por parte de Dirección Comercial y el área de Tesorería de la Empresa, con la comunidad.
</t>
  </si>
  <si>
    <t>Proyecto/Programa/Tema Institucional</t>
  </si>
  <si>
    <t>Objetivo Estratégico del Plan Estratégico</t>
  </si>
  <si>
    <t>Objetivo Específico del Plan Estratégico</t>
  </si>
  <si>
    <t>Meta PDD</t>
  </si>
  <si>
    <t>Meta proyecto de Inversión</t>
  </si>
  <si>
    <t>Proceso</t>
  </si>
  <si>
    <t>Estrategia</t>
  </si>
  <si>
    <t>Actividades</t>
  </si>
  <si>
    <t>Indicador / Producto</t>
  </si>
  <si>
    <t>Fecha de Cumplimiento</t>
  </si>
  <si>
    <t>Responsable
(Cargo)</t>
  </si>
  <si>
    <t>% avance</t>
  </si>
  <si>
    <t>Descripción del avance.</t>
  </si>
  <si>
    <t>Cuarto trimestre</t>
  </si>
  <si>
    <t>PLAN DE ACCIÓN INSTITUCIONAL 2021</t>
  </si>
  <si>
    <t>Se cuenta con el 100% de avance en los estudios de vulnerabilidad y diseños de reforzamiento estructural, los cuales fueron radicados ante el Ministerio de Cultura para su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</si>
</sst>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8" x14ac:knownFonts="1">
    <font>
      <sz val="11"/>
      <color indexed="8"/>
      <name val="Calibri"/>
      <family val="2"/>
      <scheme val="minor"/>
    </font>
    <font>
      <sz val="11"/>
      <color indexed="8"/>
      <name val="Calibri"/>
      <family val="2"/>
      <scheme val="minor"/>
    </font>
    <font>
      <sz val="12"/>
      <name val="Arial"/>
      <family val="2"/>
    </font>
    <font>
      <b/>
      <sz val="12"/>
      <name val="Arial"/>
      <family val="2"/>
    </font>
    <font>
      <sz val="7"/>
      <name val="Arial"/>
      <family val="2"/>
    </font>
    <font>
      <b/>
      <sz val="7"/>
      <name val="Arial"/>
      <family val="2"/>
    </font>
    <font>
      <sz val="7"/>
      <color rgb="FFFF0000"/>
      <name val="Arial"/>
      <family val="2"/>
    </font>
    <font>
      <b/>
      <sz val="14"/>
      <name val="Arial"/>
      <family val="2"/>
    </font>
  </fonts>
  <fills count="6">
    <fill>
      <patternFill patternType="none"/>
    </fill>
    <fill>
      <patternFill patternType="gray125"/>
    </fill>
    <fill>
      <patternFill patternType="solid">
        <fgColor rgb="FFFFFFFF"/>
      </patternFill>
    </fill>
    <fill>
      <patternFill patternType="solid">
        <fgColor theme="7"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10" fontId="0" fillId="0" borderId="0" xfId="0" applyNumberFormat="1"/>
    <xf numFmtId="164" fontId="0" fillId="0" borderId="0" xfId="1" applyFont="1"/>
    <xf numFmtId="164" fontId="0" fillId="0" borderId="0" xfId="0" applyNumberFormat="1"/>
    <xf numFmtId="0" fontId="2" fillId="0" borderId="0" xfId="0" applyFont="1" applyAlignment="1">
      <alignment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Border="1" applyAlignment="1">
      <alignment horizontal="center" vertical="center"/>
    </xf>
    <xf numFmtId="0" fontId="4" fillId="0" borderId="0" xfId="0" applyFont="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wrapText="1"/>
    </xf>
    <xf numFmtId="0" fontId="4" fillId="0" borderId="2"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Border="1" applyAlignment="1">
      <alignment vertical="center"/>
    </xf>
    <xf numFmtId="0" fontId="4" fillId="0" borderId="0"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711021</xdr:colOff>
      <xdr:row>0</xdr:row>
      <xdr:rowOff>0</xdr:rowOff>
    </xdr:from>
    <xdr:to>
      <xdr:col>2</xdr:col>
      <xdr:colOff>3353873</xdr:colOff>
      <xdr:row>0</xdr:row>
      <xdr:rowOff>1081759</xdr:rowOff>
    </xdr:to>
    <xdr:pic>
      <xdr:nvPicPr>
        <xdr:cNvPr id="2" name="Imagen 5">
          <a:extLst>
            <a:ext uri="{FF2B5EF4-FFF2-40B4-BE49-F238E27FC236}">
              <a16:creationId xmlns:a16="http://schemas.microsoft.com/office/drawing/2014/main" id="{44DF3134-95FA-4AF4-B424-2251F08733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3502"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scritorio%20Dell%2024%2009%202020\ACTIVIDADES%202020\ERU\Plan%20de%20acci&#243;n%202021\Plan%20de%20Acci&#243;n%203%20trimestre\Plan%20de%20Acci&#243;n%203%20Trimestre%20Riesgos\1.%20Plan%20Accion%20Institucional%202021%20Avance%20Trimestre%203%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 val="PLAN POR POLÍTICA DEL MIPG"/>
      <sheetName val="Hábitat"/>
      <sheetName val="Ambiente"/>
      <sheetName val="Gobierno"/>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 val="BASE"/>
      <sheetName val="RESUMEN"/>
      <sheetName val="RESUMEN (2)"/>
      <sheetName val="DIRE TEC"/>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Formato Caracterización"/>
      <sheetName val="Hoja2"/>
      <sheetName val="Hoja3"/>
      <sheetName val="Formato Ejecución Pptal"/>
      <sheetName val="Territorializacion Sector"/>
      <sheetName val="Ponderables"/>
      <sheetName val="Normograma"/>
      <sheetName val="Guía"/>
      <sheetName val="Ctrol cambios"/>
    </sheetNames>
    <sheetDataSet>
      <sheetData sheetId="0"/>
      <sheetData sheetId="1">
        <row r="3">
          <cell r="A3" t="str">
            <v>Direccionamiento Estratégico</v>
          </cell>
        </row>
      </sheetData>
      <sheetData sheetId="2"/>
      <sheetData sheetId="3">
        <row r="2">
          <cell r="B2" t="str">
            <v>Proyecto Alameda Entreparques</v>
          </cell>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ow r="5">
          <cell r="CL5" t="str">
            <v>CORREGIR</v>
          </cell>
        </row>
      </sheetData>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refreshError="1"/>
      <sheetData sheetId="94"/>
      <sheetData sheetId="95"/>
      <sheetData sheetId="96"/>
      <sheetData sheetId="97" refreshError="1"/>
      <sheetData sheetId="98" refreshError="1"/>
      <sheetData sheetId="99" refreshError="1"/>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Instructivo"/>
      <sheetName val="VALORES"/>
      <sheetName val="Control"/>
    </sheetNames>
    <sheetDataSet>
      <sheetData sheetId="0"/>
      <sheetData sheetId="1"/>
      <sheetData sheetId="2">
        <row r="2">
          <cell r="B2" t="str">
            <v>Proyecto Alameda Entreparques</v>
          </cell>
        </row>
        <row r="3">
          <cell r="B3" t="str">
            <v>Proyecto CAD</v>
          </cell>
        </row>
        <row r="4">
          <cell r="B4" t="str">
            <v>Proyecto Voto Nacional</v>
          </cell>
        </row>
        <row r="5">
          <cell r="B5" t="str">
            <v>Proyecto San Bernardo</v>
          </cell>
        </row>
        <row r="6">
          <cell r="B6" t="str">
            <v>Proyecto UG1 Tres Quebradas</v>
          </cell>
        </row>
        <row r="7">
          <cell r="B7" t="str">
            <v>Proyecto San Juan de Dios</v>
          </cell>
        </row>
        <row r="8">
          <cell r="B8" t="str">
            <v>San Victorino</v>
          </cell>
        </row>
        <row r="9">
          <cell r="B9" t="str">
            <v>Proyecto Ciudad Río</v>
          </cell>
        </row>
        <row r="10">
          <cell r="B10" t="str">
            <v>El Edén</v>
          </cell>
        </row>
        <row r="11">
          <cell r="B11" t="str">
            <v>Idiprón Usme</v>
          </cell>
        </row>
        <row r="12">
          <cell r="B12" t="str">
            <v xml:space="preserve">Banco de Proyectos </v>
          </cell>
        </row>
        <row r="13">
          <cell r="B13" t="str">
            <v>Proyecto Voto Nacional-Mártires</v>
          </cell>
        </row>
        <row r="14">
          <cell r="B14" t="str">
            <v>Proyecto Voto Nacional-SENA</v>
          </cell>
        </row>
        <row r="15">
          <cell r="B15" t="str">
            <v>Proyecto Voto Nacional-Distrito Creativo</v>
          </cell>
        </row>
        <row r="16">
          <cell r="B16" t="str">
            <v xml:space="preserve">Venta de Predios </v>
          </cell>
        </row>
        <row r="17">
          <cell r="B17" t="str">
            <v xml:space="preserve">Proyecto Estación Central </v>
          </cell>
        </row>
        <row r="18">
          <cell r="B18" t="str">
            <v>Cinemateca</v>
          </cell>
        </row>
        <row r="19">
          <cell r="B19" t="str">
            <v xml:space="preserve">Brisas del Tintal </v>
          </cell>
        </row>
        <row r="20">
          <cell r="B20" t="str">
            <v>Vivienda-OPVs</v>
          </cell>
        </row>
        <row r="21">
          <cell r="B21" t="str">
            <v>Vivienda-Idipron Usme 2</v>
          </cell>
        </row>
        <row r="22">
          <cell r="B22" t="str">
            <v>Vivienda-Usme 1 (PAS 152 - Convenio 720)</v>
          </cell>
        </row>
        <row r="23">
          <cell r="B23" t="str">
            <v>Vivienda-Usme 3 (PAS 152 - Convenio 720)</v>
          </cell>
        </row>
        <row r="24">
          <cell r="B24" t="str">
            <v>Vivienda-Colmena (PAS 152 - Convenio 720)</v>
          </cell>
        </row>
        <row r="25">
          <cell r="B25" t="str">
            <v>Vivienda Eduardo Umaña y Restrepo</v>
          </cell>
        </row>
        <row r="26">
          <cell r="B26" t="str">
            <v>Venta de Predios</v>
          </cell>
        </row>
        <row r="27">
          <cell r="B27" t="str">
            <v>Sistema Integrado de Gestión</v>
          </cell>
        </row>
        <row r="28">
          <cell r="B28" t="str">
            <v>Proyecto UG2 Tres Quebradas</v>
          </cell>
        </row>
        <row r="29">
          <cell r="B29" t="str">
            <v>Predio El Pulpo</v>
          </cell>
        </row>
        <row r="30">
          <cell r="B30" t="str">
            <v>Gestión Jurídica</v>
          </cell>
        </row>
        <row r="31">
          <cell r="B31" t="str">
            <v>Defensa Judicial</v>
          </cell>
        </row>
        <row r="32">
          <cell r="B32" t="str">
            <v>Gestión Contractual</v>
          </cell>
        </row>
        <row r="33">
          <cell r="B33" t="str">
            <v>Fortalecer la estructura administrativa, técnica, institucional y operativa de la empresa</v>
          </cell>
        </row>
        <row r="34">
          <cell r="B34" t="str">
            <v>Estrategia Talento Humano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0"/>
  <sheetViews>
    <sheetView tabSelected="1" topLeftCell="A13" zoomScaleNormal="100" workbookViewId="0">
      <selection activeCell="B15" sqref="B15"/>
    </sheetView>
  </sheetViews>
  <sheetFormatPr baseColWidth="10" defaultColWidth="9.1796875" defaultRowHeight="9" x14ac:dyDescent="0.35"/>
  <cols>
    <col min="1" max="1" width="1.26953125" style="11" customWidth="1"/>
    <col min="2" max="2" width="28.81640625" style="11" customWidth="1"/>
    <col min="3" max="3" width="32.1796875" style="11" customWidth="1"/>
    <col min="4" max="4" width="30.54296875" style="11" customWidth="1"/>
    <col min="5" max="5" width="33.1796875" style="11" customWidth="1"/>
    <col min="6" max="6" width="29.81640625" style="11" customWidth="1"/>
    <col min="7" max="7" width="25.1796875" style="11" customWidth="1"/>
    <col min="8" max="8" width="22.1796875" style="11" customWidth="1"/>
    <col min="9" max="9" width="39.1796875" style="11" customWidth="1"/>
    <col min="10" max="10" width="26.1796875" style="11" customWidth="1"/>
    <col min="11" max="11" width="19.1796875" style="11" customWidth="1"/>
    <col min="12" max="12" width="28.453125" style="11" customWidth="1"/>
    <col min="13" max="13" width="15.54296875" style="11" hidden="1" customWidth="1"/>
    <col min="14" max="14" width="13.54296875" style="11" customWidth="1"/>
    <col min="15" max="15" width="88.81640625" style="11" customWidth="1"/>
    <col min="16" max="16384" width="9.1796875" style="11"/>
  </cols>
  <sheetData>
    <row r="1" spans="2:15" ht="88.5" customHeight="1" x14ac:dyDescent="0.35">
      <c r="B1" s="8"/>
      <c r="C1" s="8"/>
      <c r="D1" s="9" t="s">
        <v>475</v>
      </c>
      <c r="E1" s="9"/>
      <c r="F1" s="9"/>
      <c r="G1" s="9"/>
      <c r="H1" s="9"/>
      <c r="I1" s="9"/>
      <c r="J1" s="9"/>
      <c r="K1" s="9"/>
      <c r="L1" s="9"/>
      <c r="M1" s="4"/>
      <c r="N1" s="4"/>
      <c r="O1" s="10"/>
    </row>
    <row r="2" spans="2:15" ht="18" customHeight="1" x14ac:dyDescent="0.35">
      <c r="B2" s="10"/>
      <c r="C2" s="10"/>
      <c r="D2" s="10"/>
      <c r="E2" s="10"/>
      <c r="F2" s="10"/>
      <c r="G2" s="10"/>
      <c r="H2" s="10"/>
      <c r="I2" s="10"/>
      <c r="J2" s="10"/>
      <c r="K2" s="10"/>
      <c r="L2" s="10"/>
      <c r="M2" s="10"/>
      <c r="N2" s="10"/>
      <c r="O2" s="5" t="s">
        <v>474</v>
      </c>
    </row>
    <row r="3" spans="2:15" ht="37.5" customHeight="1" x14ac:dyDescent="0.35">
      <c r="B3" s="6" t="s">
        <v>461</v>
      </c>
      <c r="C3" s="6" t="s">
        <v>462</v>
      </c>
      <c r="D3" s="6" t="s">
        <v>463</v>
      </c>
      <c r="E3" s="6" t="s">
        <v>464</v>
      </c>
      <c r="F3" s="6" t="s">
        <v>465</v>
      </c>
      <c r="G3" s="6" t="s">
        <v>466</v>
      </c>
      <c r="H3" s="6" t="s">
        <v>467</v>
      </c>
      <c r="I3" s="6" t="s">
        <v>468</v>
      </c>
      <c r="J3" s="6" t="s">
        <v>469</v>
      </c>
      <c r="K3" s="6" t="s">
        <v>470</v>
      </c>
      <c r="L3" s="6" t="s">
        <v>471</v>
      </c>
      <c r="M3" s="6" t="s">
        <v>0</v>
      </c>
      <c r="N3" s="7" t="s">
        <v>472</v>
      </c>
      <c r="O3" s="7" t="s">
        <v>473</v>
      </c>
    </row>
    <row r="4" spans="2:15" ht="35.25" customHeight="1" x14ac:dyDescent="0.35">
      <c r="B4" s="6"/>
      <c r="C4" s="6"/>
      <c r="D4" s="6"/>
      <c r="E4" s="6"/>
      <c r="F4" s="6"/>
      <c r="G4" s="6"/>
      <c r="H4" s="6"/>
      <c r="I4" s="6"/>
      <c r="J4" s="6"/>
      <c r="K4" s="6"/>
      <c r="L4" s="6"/>
      <c r="M4" s="6"/>
      <c r="N4" s="7"/>
      <c r="O4" s="7"/>
    </row>
    <row r="5" spans="2:15" ht="117" x14ac:dyDescent="0.35">
      <c r="B5" s="12" t="s">
        <v>1</v>
      </c>
      <c r="C5" s="13" t="s">
        <v>2</v>
      </c>
      <c r="D5" s="13" t="s">
        <v>3</v>
      </c>
      <c r="E5" s="13" t="s">
        <v>4</v>
      </c>
      <c r="F5" s="14" t="s">
        <v>5</v>
      </c>
      <c r="G5" s="15" t="s">
        <v>6</v>
      </c>
      <c r="H5" s="13" t="s">
        <v>7</v>
      </c>
      <c r="I5" s="14" t="s">
        <v>8</v>
      </c>
      <c r="J5" s="13" t="s">
        <v>9</v>
      </c>
      <c r="K5" s="16" t="s">
        <v>10</v>
      </c>
      <c r="L5" s="17" t="s">
        <v>11</v>
      </c>
      <c r="M5" s="16">
        <v>100</v>
      </c>
      <c r="N5" s="16">
        <v>100</v>
      </c>
      <c r="O5" s="14" t="s">
        <v>12</v>
      </c>
    </row>
    <row r="6" spans="2:15" ht="99" x14ac:dyDescent="0.35">
      <c r="B6" s="12" t="s">
        <v>1</v>
      </c>
      <c r="C6" s="13" t="s">
        <v>2</v>
      </c>
      <c r="D6" s="13" t="s">
        <v>13</v>
      </c>
      <c r="E6" s="13" t="s">
        <v>4</v>
      </c>
      <c r="F6" s="14" t="s">
        <v>14</v>
      </c>
      <c r="G6" s="15" t="s">
        <v>6</v>
      </c>
      <c r="H6" s="13" t="s">
        <v>7</v>
      </c>
      <c r="I6" s="14" t="s">
        <v>15</v>
      </c>
      <c r="J6" s="13" t="s">
        <v>16</v>
      </c>
      <c r="K6" s="16" t="s">
        <v>10</v>
      </c>
      <c r="L6" s="17" t="s">
        <v>11</v>
      </c>
      <c r="M6" s="16">
        <v>100</v>
      </c>
      <c r="N6" s="16">
        <v>100</v>
      </c>
      <c r="O6" s="14" t="s">
        <v>17</v>
      </c>
    </row>
    <row r="7" spans="2:15" ht="90" x14ac:dyDescent="0.35">
      <c r="B7" s="12" t="s">
        <v>18</v>
      </c>
      <c r="C7" s="13" t="s">
        <v>2</v>
      </c>
      <c r="D7" s="13" t="s">
        <v>19</v>
      </c>
      <c r="E7" s="13" t="s">
        <v>4</v>
      </c>
      <c r="F7" s="14" t="s">
        <v>20</v>
      </c>
      <c r="G7" s="15" t="s">
        <v>6</v>
      </c>
      <c r="H7" s="13" t="s">
        <v>7</v>
      </c>
      <c r="I7" s="14" t="s">
        <v>21</v>
      </c>
      <c r="J7" s="13" t="s">
        <v>22</v>
      </c>
      <c r="K7" s="16" t="s">
        <v>23</v>
      </c>
      <c r="L7" s="17" t="s">
        <v>11</v>
      </c>
      <c r="M7" s="16">
        <v>100</v>
      </c>
      <c r="N7" s="16">
        <v>100</v>
      </c>
      <c r="O7" s="14" t="s">
        <v>24</v>
      </c>
    </row>
    <row r="8" spans="2:15" ht="90" x14ac:dyDescent="0.35">
      <c r="B8" s="12" t="s">
        <v>25</v>
      </c>
      <c r="C8" s="13" t="s">
        <v>2</v>
      </c>
      <c r="D8" s="13" t="s">
        <v>19</v>
      </c>
      <c r="E8" s="13" t="s">
        <v>4</v>
      </c>
      <c r="F8" s="14" t="s">
        <v>20</v>
      </c>
      <c r="G8" s="15" t="s">
        <v>6</v>
      </c>
      <c r="H8" s="13" t="s">
        <v>7</v>
      </c>
      <c r="I8" s="14" t="s">
        <v>26</v>
      </c>
      <c r="J8" s="13" t="s">
        <v>22</v>
      </c>
      <c r="K8" s="16" t="s">
        <v>27</v>
      </c>
      <c r="L8" s="17" t="s">
        <v>11</v>
      </c>
      <c r="M8" s="16">
        <v>100</v>
      </c>
      <c r="N8" s="16">
        <v>97</v>
      </c>
      <c r="O8" s="14" t="s">
        <v>28</v>
      </c>
    </row>
    <row r="9" spans="2:15" ht="90" x14ac:dyDescent="0.35">
      <c r="B9" s="12" t="s">
        <v>25</v>
      </c>
      <c r="C9" s="13" t="s">
        <v>2</v>
      </c>
      <c r="D9" s="13" t="s">
        <v>19</v>
      </c>
      <c r="E9" s="13" t="s">
        <v>4</v>
      </c>
      <c r="F9" s="14" t="s">
        <v>20</v>
      </c>
      <c r="G9" s="15" t="s">
        <v>6</v>
      </c>
      <c r="H9" s="13" t="s">
        <v>7</v>
      </c>
      <c r="I9" s="14" t="s">
        <v>29</v>
      </c>
      <c r="J9" s="13" t="s">
        <v>22</v>
      </c>
      <c r="K9" s="16" t="s">
        <v>30</v>
      </c>
      <c r="L9" s="17" t="s">
        <v>11</v>
      </c>
      <c r="M9" s="16">
        <v>100</v>
      </c>
      <c r="N9" s="16">
        <v>93</v>
      </c>
      <c r="O9" s="14" t="s">
        <v>31</v>
      </c>
    </row>
    <row r="10" spans="2:15" ht="90" x14ac:dyDescent="0.35">
      <c r="B10" s="12" t="s">
        <v>1</v>
      </c>
      <c r="C10" s="13" t="s">
        <v>2</v>
      </c>
      <c r="D10" s="13" t="s">
        <v>19</v>
      </c>
      <c r="E10" s="13" t="s">
        <v>4</v>
      </c>
      <c r="F10" s="14" t="s">
        <v>20</v>
      </c>
      <c r="G10" s="15" t="s">
        <v>6</v>
      </c>
      <c r="H10" s="13" t="s">
        <v>7</v>
      </c>
      <c r="I10" s="14" t="s">
        <v>32</v>
      </c>
      <c r="J10" s="13" t="s">
        <v>33</v>
      </c>
      <c r="K10" s="16" t="s">
        <v>10</v>
      </c>
      <c r="L10" s="17" t="s">
        <v>11</v>
      </c>
      <c r="M10" s="16">
        <v>100</v>
      </c>
      <c r="N10" s="16">
        <v>100</v>
      </c>
      <c r="O10" s="14" t="s">
        <v>34</v>
      </c>
    </row>
    <row r="11" spans="2:15" ht="108" x14ac:dyDescent="0.35">
      <c r="B11" s="12" t="s">
        <v>35</v>
      </c>
      <c r="C11" s="13" t="s">
        <v>36</v>
      </c>
      <c r="D11" s="13" t="s">
        <v>37</v>
      </c>
      <c r="E11" s="13" t="s">
        <v>4</v>
      </c>
      <c r="F11" s="14" t="s">
        <v>20</v>
      </c>
      <c r="G11" s="15" t="s">
        <v>6</v>
      </c>
      <c r="H11" s="13" t="s">
        <v>38</v>
      </c>
      <c r="I11" s="14" t="s">
        <v>39</v>
      </c>
      <c r="J11" s="13" t="s">
        <v>40</v>
      </c>
      <c r="K11" s="16" t="s">
        <v>10</v>
      </c>
      <c r="L11" s="17" t="s">
        <v>11</v>
      </c>
      <c r="M11" s="16">
        <v>100</v>
      </c>
      <c r="N11" s="16">
        <v>95</v>
      </c>
      <c r="O11" s="14" t="s">
        <v>346</v>
      </c>
    </row>
    <row r="12" spans="2:15" ht="409.5" x14ac:dyDescent="0.35">
      <c r="B12" s="12" t="s">
        <v>1</v>
      </c>
      <c r="C12" s="13" t="s">
        <v>36</v>
      </c>
      <c r="D12" s="13" t="s">
        <v>37</v>
      </c>
      <c r="E12" s="13" t="s">
        <v>4</v>
      </c>
      <c r="F12" s="14" t="s">
        <v>20</v>
      </c>
      <c r="G12" s="15" t="s">
        <v>6</v>
      </c>
      <c r="H12" s="13" t="s">
        <v>38</v>
      </c>
      <c r="I12" s="14" t="s">
        <v>41</v>
      </c>
      <c r="J12" s="13" t="s">
        <v>40</v>
      </c>
      <c r="K12" s="16" t="s">
        <v>10</v>
      </c>
      <c r="L12" s="17" t="s">
        <v>11</v>
      </c>
      <c r="M12" s="16">
        <v>100</v>
      </c>
      <c r="N12" s="16">
        <v>90</v>
      </c>
      <c r="O12" s="14" t="s">
        <v>459</v>
      </c>
    </row>
    <row r="13" spans="2:15" ht="81" x14ac:dyDescent="0.35">
      <c r="B13" s="12" t="s">
        <v>1</v>
      </c>
      <c r="C13" s="13" t="s">
        <v>2</v>
      </c>
      <c r="D13" s="13" t="s">
        <v>13</v>
      </c>
      <c r="E13" s="13" t="s">
        <v>4</v>
      </c>
      <c r="F13" s="14" t="s">
        <v>42</v>
      </c>
      <c r="G13" s="15" t="s">
        <v>6</v>
      </c>
      <c r="H13" s="13" t="s">
        <v>7</v>
      </c>
      <c r="I13" s="14" t="s">
        <v>43</v>
      </c>
      <c r="J13" s="13" t="s">
        <v>44</v>
      </c>
      <c r="K13" s="16" t="s">
        <v>10</v>
      </c>
      <c r="L13" s="17" t="s">
        <v>11</v>
      </c>
      <c r="M13" s="16">
        <v>100</v>
      </c>
      <c r="N13" s="16">
        <v>100</v>
      </c>
      <c r="O13" s="14" t="s">
        <v>45</v>
      </c>
    </row>
    <row r="14" spans="2:15" ht="72" x14ac:dyDescent="0.35">
      <c r="B14" s="12" t="s">
        <v>46</v>
      </c>
      <c r="C14" s="13" t="s">
        <v>47</v>
      </c>
      <c r="D14" s="13" t="s">
        <v>48</v>
      </c>
      <c r="E14" s="13" t="s">
        <v>49</v>
      </c>
      <c r="F14" s="14" t="s">
        <v>50</v>
      </c>
      <c r="G14" s="15" t="s">
        <v>51</v>
      </c>
      <c r="H14" s="13" t="s">
        <v>52</v>
      </c>
      <c r="I14" s="14" t="s">
        <v>53</v>
      </c>
      <c r="J14" s="13" t="s">
        <v>54</v>
      </c>
      <c r="K14" s="16" t="s">
        <v>10</v>
      </c>
      <c r="L14" s="17" t="s">
        <v>55</v>
      </c>
      <c r="M14" s="16">
        <v>100</v>
      </c>
      <c r="N14" s="16">
        <v>100</v>
      </c>
      <c r="O14" s="14" t="s">
        <v>407</v>
      </c>
    </row>
    <row r="15" spans="2:15" ht="72" x14ac:dyDescent="0.35">
      <c r="B15" s="12" t="s">
        <v>46</v>
      </c>
      <c r="C15" s="13" t="s">
        <v>47</v>
      </c>
      <c r="D15" s="13" t="s">
        <v>363</v>
      </c>
      <c r="E15" s="13" t="s">
        <v>49</v>
      </c>
      <c r="F15" s="14" t="s">
        <v>364</v>
      </c>
      <c r="G15" s="12" t="s">
        <v>365</v>
      </c>
      <c r="H15" s="12" t="s">
        <v>366</v>
      </c>
      <c r="I15" s="14" t="s">
        <v>367</v>
      </c>
      <c r="J15" s="12" t="s">
        <v>368</v>
      </c>
      <c r="K15" s="16" t="s">
        <v>10</v>
      </c>
      <c r="L15" s="17" t="s">
        <v>55</v>
      </c>
      <c r="M15" s="16">
        <v>100</v>
      </c>
      <c r="N15" s="16">
        <v>100</v>
      </c>
      <c r="O15" s="14" t="s">
        <v>369</v>
      </c>
    </row>
    <row r="16" spans="2:15" ht="135" x14ac:dyDescent="0.35">
      <c r="B16" s="12" t="s">
        <v>46</v>
      </c>
      <c r="C16" s="13" t="s">
        <v>47</v>
      </c>
      <c r="D16" s="13" t="s">
        <v>370</v>
      </c>
      <c r="E16" s="13" t="s">
        <v>49</v>
      </c>
      <c r="F16" s="14" t="s">
        <v>371</v>
      </c>
      <c r="G16" s="12" t="s">
        <v>365</v>
      </c>
      <c r="H16" s="12" t="s">
        <v>372</v>
      </c>
      <c r="I16" s="14" t="s">
        <v>373</v>
      </c>
      <c r="J16" s="12" t="s">
        <v>374</v>
      </c>
      <c r="K16" s="16" t="s">
        <v>10</v>
      </c>
      <c r="L16" s="17" t="s">
        <v>55</v>
      </c>
      <c r="M16" s="16">
        <v>100</v>
      </c>
      <c r="N16" s="16">
        <v>93</v>
      </c>
      <c r="O16" s="14" t="s">
        <v>375</v>
      </c>
    </row>
    <row r="17" spans="2:15" ht="45" x14ac:dyDescent="0.35">
      <c r="B17" s="12" t="s">
        <v>46</v>
      </c>
      <c r="C17" s="13" t="s">
        <v>376</v>
      </c>
      <c r="D17" s="13" t="s">
        <v>377</v>
      </c>
      <c r="E17" s="13" t="s">
        <v>49</v>
      </c>
      <c r="F17" s="14" t="s">
        <v>378</v>
      </c>
      <c r="G17" s="12" t="s">
        <v>379</v>
      </c>
      <c r="H17" s="12" t="s">
        <v>380</v>
      </c>
      <c r="I17" s="14" t="s">
        <v>381</v>
      </c>
      <c r="J17" s="12" t="s">
        <v>382</v>
      </c>
      <c r="K17" s="16" t="s">
        <v>10</v>
      </c>
      <c r="L17" s="17" t="s">
        <v>55</v>
      </c>
      <c r="M17" s="16">
        <v>100</v>
      </c>
      <c r="N17" s="16">
        <v>90</v>
      </c>
      <c r="O17" s="14" t="s">
        <v>383</v>
      </c>
    </row>
    <row r="18" spans="2:15" ht="135" x14ac:dyDescent="0.35">
      <c r="B18" s="12" t="s">
        <v>46</v>
      </c>
      <c r="C18" s="13" t="s">
        <v>47</v>
      </c>
      <c r="D18" s="13" t="s">
        <v>48</v>
      </c>
      <c r="E18" s="13" t="s">
        <v>49</v>
      </c>
      <c r="F18" s="14" t="s">
        <v>378</v>
      </c>
      <c r="G18" s="12" t="s">
        <v>384</v>
      </c>
      <c r="H18" s="12" t="s">
        <v>380</v>
      </c>
      <c r="I18" s="14" t="s">
        <v>385</v>
      </c>
      <c r="J18" s="12" t="s">
        <v>386</v>
      </c>
      <c r="K18" s="16" t="s">
        <v>10</v>
      </c>
      <c r="L18" s="17" t="s">
        <v>55</v>
      </c>
      <c r="M18" s="16">
        <v>100</v>
      </c>
      <c r="N18" s="16">
        <v>100</v>
      </c>
      <c r="O18" s="14" t="s">
        <v>387</v>
      </c>
    </row>
    <row r="19" spans="2:15" ht="72" x14ac:dyDescent="0.35">
      <c r="B19" s="17" t="s">
        <v>46</v>
      </c>
      <c r="C19" s="14" t="s">
        <v>47</v>
      </c>
      <c r="D19" s="14" t="s">
        <v>388</v>
      </c>
      <c r="E19" s="14" t="s">
        <v>389</v>
      </c>
      <c r="F19" s="14" t="s">
        <v>390</v>
      </c>
      <c r="G19" s="17" t="s">
        <v>58</v>
      </c>
      <c r="H19" s="17" t="s">
        <v>391</v>
      </c>
      <c r="I19" s="14" t="s">
        <v>392</v>
      </c>
      <c r="J19" s="17" t="s">
        <v>393</v>
      </c>
      <c r="K19" s="16" t="s">
        <v>10</v>
      </c>
      <c r="L19" s="17" t="s">
        <v>55</v>
      </c>
      <c r="M19" s="16">
        <v>100</v>
      </c>
      <c r="N19" s="16">
        <v>100</v>
      </c>
      <c r="O19" s="14" t="s">
        <v>438</v>
      </c>
    </row>
    <row r="20" spans="2:15" ht="54" x14ac:dyDescent="0.35">
      <c r="B20" s="12" t="s">
        <v>1</v>
      </c>
      <c r="C20" s="13" t="s">
        <v>47</v>
      </c>
      <c r="D20" s="13" t="s">
        <v>56</v>
      </c>
      <c r="E20" s="13" t="s">
        <v>49</v>
      </c>
      <c r="F20" s="14" t="s">
        <v>57</v>
      </c>
      <c r="G20" s="15" t="s">
        <v>60</v>
      </c>
      <c r="H20" s="13" t="s">
        <v>61</v>
      </c>
      <c r="I20" s="14" t="s">
        <v>62</v>
      </c>
      <c r="J20" s="13" t="s">
        <v>63</v>
      </c>
      <c r="K20" s="16" t="s">
        <v>10</v>
      </c>
      <c r="L20" s="17" t="s">
        <v>64</v>
      </c>
      <c r="M20" s="16">
        <v>100</v>
      </c>
      <c r="N20" s="16">
        <v>100</v>
      </c>
      <c r="O20" s="14" t="s">
        <v>65</v>
      </c>
    </row>
    <row r="21" spans="2:15" ht="54" x14ac:dyDescent="0.35">
      <c r="B21" s="12" t="s">
        <v>1</v>
      </c>
      <c r="C21" s="13" t="s">
        <v>47</v>
      </c>
      <c r="D21" s="13" t="s">
        <v>56</v>
      </c>
      <c r="E21" s="13" t="s">
        <v>49</v>
      </c>
      <c r="F21" s="14" t="s">
        <v>57</v>
      </c>
      <c r="G21" s="15" t="s">
        <v>60</v>
      </c>
      <c r="H21" s="13" t="s">
        <v>66</v>
      </c>
      <c r="I21" s="14" t="s">
        <v>67</v>
      </c>
      <c r="J21" s="13" t="s">
        <v>68</v>
      </c>
      <c r="K21" s="16" t="s">
        <v>10</v>
      </c>
      <c r="L21" s="17" t="s">
        <v>64</v>
      </c>
      <c r="M21" s="16">
        <v>100</v>
      </c>
      <c r="N21" s="16">
        <v>97.5</v>
      </c>
      <c r="O21" s="14" t="s">
        <v>69</v>
      </c>
    </row>
    <row r="22" spans="2:15" ht="54" x14ac:dyDescent="0.35">
      <c r="B22" s="12" t="s">
        <v>1</v>
      </c>
      <c r="C22" s="13" t="s">
        <v>47</v>
      </c>
      <c r="D22" s="13" t="s">
        <v>56</v>
      </c>
      <c r="E22" s="13" t="s">
        <v>49</v>
      </c>
      <c r="F22" s="14" t="s">
        <v>57</v>
      </c>
      <c r="G22" s="15" t="s">
        <v>70</v>
      </c>
      <c r="H22" s="13" t="s">
        <v>71</v>
      </c>
      <c r="I22" s="14" t="s">
        <v>72</v>
      </c>
      <c r="J22" s="13" t="s">
        <v>73</v>
      </c>
      <c r="K22" s="16" t="s">
        <v>10</v>
      </c>
      <c r="L22" s="17" t="s">
        <v>74</v>
      </c>
      <c r="M22" s="16">
        <v>100</v>
      </c>
      <c r="N22" s="16">
        <v>100</v>
      </c>
      <c r="O22" s="14" t="s">
        <v>75</v>
      </c>
    </row>
    <row r="23" spans="2:15" ht="54" x14ac:dyDescent="0.35">
      <c r="B23" s="12" t="s">
        <v>1</v>
      </c>
      <c r="C23" s="13" t="s">
        <v>47</v>
      </c>
      <c r="D23" s="13" t="s">
        <v>56</v>
      </c>
      <c r="E23" s="13" t="s">
        <v>49</v>
      </c>
      <c r="F23" s="14" t="s">
        <v>57</v>
      </c>
      <c r="G23" s="15" t="s">
        <v>70</v>
      </c>
      <c r="H23" s="13" t="s">
        <v>76</v>
      </c>
      <c r="I23" s="14" t="s">
        <v>347</v>
      </c>
      <c r="J23" s="13" t="s">
        <v>348</v>
      </c>
      <c r="K23" s="16" t="s">
        <v>10</v>
      </c>
      <c r="L23" s="17" t="s">
        <v>74</v>
      </c>
      <c r="M23" s="16">
        <v>100</v>
      </c>
      <c r="N23" s="16">
        <v>100</v>
      </c>
      <c r="O23" s="14" t="s">
        <v>77</v>
      </c>
    </row>
    <row r="24" spans="2:15" ht="54" x14ac:dyDescent="0.35">
      <c r="B24" s="12" t="s">
        <v>1</v>
      </c>
      <c r="C24" s="13" t="s">
        <v>47</v>
      </c>
      <c r="D24" s="13" t="s">
        <v>56</v>
      </c>
      <c r="E24" s="13" t="s">
        <v>49</v>
      </c>
      <c r="F24" s="14" t="s">
        <v>57</v>
      </c>
      <c r="G24" s="15" t="s">
        <v>70</v>
      </c>
      <c r="H24" s="13" t="s">
        <v>76</v>
      </c>
      <c r="I24" s="14" t="s">
        <v>78</v>
      </c>
      <c r="J24" s="13" t="s">
        <v>79</v>
      </c>
      <c r="K24" s="16" t="s">
        <v>10</v>
      </c>
      <c r="L24" s="17" t="s">
        <v>74</v>
      </c>
      <c r="M24" s="16">
        <v>100</v>
      </c>
      <c r="N24" s="16">
        <v>100</v>
      </c>
      <c r="O24" s="14" t="s">
        <v>80</v>
      </c>
    </row>
    <row r="25" spans="2:15" ht="54" x14ac:dyDescent="0.35">
      <c r="B25" s="12" t="s">
        <v>1</v>
      </c>
      <c r="C25" s="13" t="s">
        <v>47</v>
      </c>
      <c r="D25" s="13" t="s">
        <v>56</v>
      </c>
      <c r="E25" s="13" t="s">
        <v>49</v>
      </c>
      <c r="F25" s="14" t="s">
        <v>57</v>
      </c>
      <c r="G25" s="15" t="s">
        <v>70</v>
      </c>
      <c r="H25" s="18"/>
      <c r="I25" s="14" t="s">
        <v>81</v>
      </c>
      <c r="J25" s="13" t="s">
        <v>82</v>
      </c>
      <c r="K25" s="16" t="s">
        <v>10</v>
      </c>
      <c r="L25" s="17" t="s">
        <v>74</v>
      </c>
      <c r="M25" s="16">
        <v>100</v>
      </c>
      <c r="N25" s="16">
        <v>100</v>
      </c>
      <c r="O25" s="14" t="s">
        <v>83</v>
      </c>
    </row>
    <row r="26" spans="2:15" ht="72" x14ac:dyDescent="0.35">
      <c r="B26" s="12" t="s">
        <v>1</v>
      </c>
      <c r="C26" s="13" t="s">
        <v>47</v>
      </c>
      <c r="D26" s="13" t="s">
        <v>56</v>
      </c>
      <c r="E26" s="13" t="s">
        <v>49</v>
      </c>
      <c r="F26" s="14" t="s">
        <v>57</v>
      </c>
      <c r="G26" s="15" t="s">
        <v>84</v>
      </c>
      <c r="H26" s="13" t="s">
        <v>85</v>
      </c>
      <c r="I26" s="14" t="s">
        <v>86</v>
      </c>
      <c r="J26" s="13" t="s">
        <v>87</v>
      </c>
      <c r="K26" s="16" t="s">
        <v>10</v>
      </c>
      <c r="L26" s="17" t="s">
        <v>88</v>
      </c>
      <c r="M26" s="16">
        <v>100</v>
      </c>
      <c r="N26" s="16">
        <v>100</v>
      </c>
      <c r="O26" s="14" t="s">
        <v>89</v>
      </c>
    </row>
    <row r="27" spans="2:15" ht="54" x14ac:dyDescent="0.35">
      <c r="B27" s="12" t="s">
        <v>1</v>
      </c>
      <c r="C27" s="13" t="s">
        <v>47</v>
      </c>
      <c r="D27" s="13" t="s">
        <v>56</v>
      </c>
      <c r="E27" s="13" t="s">
        <v>49</v>
      </c>
      <c r="F27" s="14" t="s">
        <v>57</v>
      </c>
      <c r="G27" s="15" t="s">
        <v>84</v>
      </c>
      <c r="H27" s="13" t="s">
        <v>90</v>
      </c>
      <c r="I27" s="14" t="s">
        <v>91</v>
      </c>
      <c r="J27" s="13" t="s">
        <v>92</v>
      </c>
      <c r="K27" s="16" t="s">
        <v>10</v>
      </c>
      <c r="L27" s="17" t="s">
        <v>88</v>
      </c>
      <c r="M27" s="16">
        <v>100</v>
      </c>
      <c r="N27" s="16">
        <v>100</v>
      </c>
      <c r="O27" s="14" t="s">
        <v>93</v>
      </c>
    </row>
    <row r="28" spans="2:15" ht="63" x14ac:dyDescent="0.35">
      <c r="B28" s="12" t="s">
        <v>1</v>
      </c>
      <c r="C28" s="13" t="s">
        <v>47</v>
      </c>
      <c r="D28" s="13" t="s">
        <v>56</v>
      </c>
      <c r="E28" s="13" t="s">
        <v>49</v>
      </c>
      <c r="F28" s="14" t="s">
        <v>57</v>
      </c>
      <c r="G28" s="15" t="s">
        <v>84</v>
      </c>
      <c r="H28" s="13" t="s">
        <v>94</v>
      </c>
      <c r="I28" s="14" t="s">
        <v>95</v>
      </c>
      <c r="J28" s="13" t="s">
        <v>96</v>
      </c>
      <c r="K28" s="16" t="s">
        <v>10</v>
      </c>
      <c r="L28" s="17" t="s">
        <v>88</v>
      </c>
      <c r="M28" s="16">
        <v>100</v>
      </c>
      <c r="N28" s="16">
        <v>98.44</v>
      </c>
      <c r="O28" s="14" t="s">
        <v>97</v>
      </c>
    </row>
    <row r="29" spans="2:15" ht="54" x14ac:dyDescent="0.35">
      <c r="B29" s="12" t="s">
        <v>1</v>
      </c>
      <c r="C29" s="13" t="s">
        <v>47</v>
      </c>
      <c r="D29" s="13" t="s">
        <v>56</v>
      </c>
      <c r="E29" s="13" t="s">
        <v>49</v>
      </c>
      <c r="F29" s="14" t="s">
        <v>57</v>
      </c>
      <c r="G29" s="15" t="s">
        <v>84</v>
      </c>
      <c r="H29" s="13" t="s">
        <v>98</v>
      </c>
      <c r="I29" s="14" t="s">
        <v>99</v>
      </c>
      <c r="J29" s="13" t="s">
        <v>100</v>
      </c>
      <c r="K29" s="16" t="s">
        <v>10</v>
      </c>
      <c r="L29" s="17" t="s">
        <v>88</v>
      </c>
      <c r="M29" s="16">
        <v>100</v>
      </c>
      <c r="N29" s="16">
        <v>100</v>
      </c>
      <c r="O29" s="14" t="s">
        <v>101</v>
      </c>
    </row>
    <row r="30" spans="2:15" ht="63" x14ac:dyDescent="0.35">
      <c r="B30" s="12" t="s">
        <v>1</v>
      </c>
      <c r="C30" s="13" t="s">
        <v>47</v>
      </c>
      <c r="D30" s="13" t="s">
        <v>56</v>
      </c>
      <c r="E30" s="13" t="s">
        <v>49</v>
      </c>
      <c r="F30" s="14" t="s">
        <v>57</v>
      </c>
      <c r="G30" s="15" t="s">
        <v>84</v>
      </c>
      <c r="H30" s="13" t="s">
        <v>102</v>
      </c>
      <c r="I30" s="14" t="s">
        <v>103</v>
      </c>
      <c r="J30" s="13" t="s">
        <v>104</v>
      </c>
      <c r="K30" s="16" t="s">
        <v>10</v>
      </c>
      <c r="L30" s="17" t="s">
        <v>88</v>
      </c>
      <c r="M30" s="16">
        <v>100</v>
      </c>
      <c r="N30" s="16">
        <v>100</v>
      </c>
      <c r="O30" s="14" t="s">
        <v>105</v>
      </c>
    </row>
    <row r="31" spans="2:15" ht="54" x14ac:dyDescent="0.35">
      <c r="B31" s="12" t="s">
        <v>1</v>
      </c>
      <c r="C31" s="13" t="s">
        <v>47</v>
      </c>
      <c r="D31" s="13" t="s">
        <v>56</v>
      </c>
      <c r="E31" s="13" t="s">
        <v>49</v>
      </c>
      <c r="F31" s="14" t="s">
        <v>57</v>
      </c>
      <c r="G31" s="15" t="s">
        <v>84</v>
      </c>
      <c r="H31" s="13" t="s">
        <v>94</v>
      </c>
      <c r="I31" s="14" t="s">
        <v>106</v>
      </c>
      <c r="J31" s="13" t="s">
        <v>107</v>
      </c>
      <c r="K31" s="16" t="s">
        <v>10</v>
      </c>
      <c r="L31" s="17" t="s">
        <v>88</v>
      </c>
      <c r="M31" s="16">
        <v>100</v>
      </c>
      <c r="N31" s="16">
        <v>98.04</v>
      </c>
      <c r="O31" s="14" t="s">
        <v>108</v>
      </c>
    </row>
    <row r="32" spans="2:15" ht="54" x14ac:dyDescent="0.35">
      <c r="B32" s="12" t="s">
        <v>1</v>
      </c>
      <c r="C32" s="13" t="s">
        <v>47</v>
      </c>
      <c r="D32" s="13" t="s">
        <v>56</v>
      </c>
      <c r="E32" s="13" t="s">
        <v>49</v>
      </c>
      <c r="F32" s="14" t="s">
        <v>57</v>
      </c>
      <c r="G32" s="15" t="s">
        <v>60</v>
      </c>
      <c r="H32" s="13" t="s">
        <v>109</v>
      </c>
      <c r="I32" s="14" t="s">
        <v>110</v>
      </c>
      <c r="J32" s="13" t="s">
        <v>111</v>
      </c>
      <c r="K32" s="16" t="s">
        <v>10</v>
      </c>
      <c r="L32" s="17" t="s">
        <v>64</v>
      </c>
      <c r="M32" s="16">
        <v>100</v>
      </c>
      <c r="N32" s="16">
        <v>100</v>
      </c>
      <c r="O32" s="14" t="s">
        <v>112</v>
      </c>
    </row>
    <row r="33" spans="2:15" ht="54" x14ac:dyDescent="0.35">
      <c r="B33" s="12" t="s">
        <v>1</v>
      </c>
      <c r="C33" s="13" t="s">
        <v>47</v>
      </c>
      <c r="D33" s="13" t="s">
        <v>56</v>
      </c>
      <c r="E33" s="13" t="s">
        <v>49</v>
      </c>
      <c r="F33" s="14" t="s">
        <v>57</v>
      </c>
      <c r="G33" s="15" t="s">
        <v>60</v>
      </c>
      <c r="H33" s="13" t="s">
        <v>109</v>
      </c>
      <c r="I33" s="14" t="s">
        <v>113</v>
      </c>
      <c r="J33" s="13" t="s">
        <v>111</v>
      </c>
      <c r="K33" s="16" t="s">
        <v>10</v>
      </c>
      <c r="L33" s="17" t="s">
        <v>64</v>
      </c>
      <c r="M33" s="16">
        <v>100</v>
      </c>
      <c r="N33" s="16">
        <v>100</v>
      </c>
      <c r="O33" s="14" t="s">
        <v>114</v>
      </c>
    </row>
    <row r="34" spans="2:15" ht="72" x14ac:dyDescent="0.35">
      <c r="B34" s="12" t="s">
        <v>46</v>
      </c>
      <c r="C34" s="13" t="s">
        <v>47</v>
      </c>
      <c r="D34" s="13" t="s">
        <v>388</v>
      </c>
      <c r="E34" s="13" t="s">
        <v>49</v>
      </c>
      <c r="F34" s="14" t="s">
        <v>394</v>
      </c>
      <c r="G34" s="12" t="s">
        <v>51</v>
      </c>
      <c r="H34" s="12" t="s">
        <v>395</v>
      </c>
      <c r="I34" s="14" t="s">
        <v>396</v>
      </c>
      <c r="J34" s="12" t="s">
        <v>397</v>
      </c>
      <c r="K34" s="16" t="s">
        <v>10</v>
      </c>
      <c r="L34" s="17" t="s">
        <v>398</v>
      </c>
      <c r="M34" s="16">
        <v>100</v>
      </c>
      <c r="N34" s="16">
        <v>100</v>
      </c>
      <c r="O34" s="14" t="s">
        <v>408</v>
      </c>
    </row>
    <row r="35" spans="2:15" ht="63" x14ac:dyDescent="0.35">
      <c r="B35" s="12" t="s">
        <v>46</v>
      </c>
      <c r="C35" s="13" t="s">
        <v>47</v>
      </c>
      <c r="D35" s="13" t="s">
        <v>388</v>
      </c>
      <c r="E35" s="13" t="s">
        <v>49</v>
      </c>
      <c r="F35" s="14" t="s">
        <v>394</v>
      </c>
      <c r="G35" s="12" t="s">
        <v>51</v>
      </c>
      <c r="H35" s="12" t="s">
        <v>399</v>
      </c>
      <c r="I35" s="14" t="s">
        <v>400</v>
      </c>
      <c r="J35" s="12" t="s">
        <v>401</v>
      </c>
      <c r="K35" s="16" t="s">
        <v>10</v>
      </c>
      <c r="L35" s="17" t="s">
        <v>398</v>
      </c>
      <c r="M35" s="16">
        <v>100</v>
      </c>
      <c r="N35" s="16">
        <v>100</v>
      </c>
      <c r="O35" s="14" t="s">
        <v>409</v>
      </c>
    </row>
    <row r="36" spans="2:15" ht="63" x14ac:dyDescent="0.35">
      <c r="B36" s="12" t="s">
        <v>46</v>
      </c>
      <c r="C36" s="13" t="s">
        <v>47</v>
      </c>
      <c r="D36" s="13" t="s">
        <v>388</v>
      </c>
      <c r="E36" s="13" t="s">
        <v>49</v>
      </c>
      <c r="F36" s="14" t="s">
        <v>394</v>
      </c>
      <c r="G36" s="12" t="s">
        <v>51</v>
      </c>
      <c r="H36" s="12" t="s">
        <v>402</v>
      </c>
      <c r="I36" s="14" t="s">
        <v>403</v>
      </c>
      <c r="J36" s="12" t="s">
        <v>404</v>
      </c>
      <c r="K36" s="16" t="s">
        <v>10</v>
      </c>
      <c r="L36" s="17" t="s">
        <v>398</v>
      </c>
      <c r="M36" s="16">
        <v>100</v>
      </c>
      <c r="N36" s="16">
        <v>100</v>
      </c>
      <c r="O36" s="14" t="s">
        <v>410</v>
      </c>
    </row>
    <row r="37" spans="2:15" ht="72" x14ac:dyDescent="0.35">
      <c r="B37" s="13" t="s">
        <v>411</v>
      </c>
      <c r="C37" s="13" t="s">
        <v>412</v>
      </c>
      <c r="D37" s="13" t="s">
        <v>413</v>
      </c>
      <c r="E37" s="13" t="s">
        <v>414</v>
      </c>
      <c r="F37" s="13" t="s">
        <v>415</v>
      </c>
      <c r="G37" s="13" t="s">
        <v>416</v>
      </c>
      <c r="H37" s="13" t="s">
        <v>52</v>
      </c>
      <c r="I37" s="13" t="s">
        <v>422</v>
      </c>
      <c r="J37" s="13" t="s">
        <v>417</v>
      </c>
      <c r="K37" s="13">
        <v>44561</v>
      </c>
      <c r="L37" s="13" t="s">
        <v>418</v>
      </c>
      <c r="M37" s="19">
        <v>100</v>
      </c>
      <c r="N37" s="15">
        <v>100</v>
      </c>
      <c r="O37" s="13" t="s">
        <v>419</v>
      </c>
    </row>
    <row r="38" spans="2:15" ht="63" x14ac:dyDescent="0.35">
      <c r="B38" s="13" t="s">
        <v>423</v>
      </c>
      <c r="C38" s="13" t="s">
        <v>424</v>
      </c>
      <c r="D38" s="13" t="s">
        <v>425</v>
      </c>
      <c r="E38" s="13" t="s">
        <v>414</v>
      </c>
      <c r="F38" s="13" t="s">
        <v>426</v>
      </c>
      <c r="G38" s="13" t="s">
        <v>427</v>
      </c>
      <c r="H38" s="13" t="s">
        <v>428</v>
      </c>
      <c r="I38" s="13" t="s">
        <v>429</v>
      </c>
      <c r="J38" s="13" t="s">
        <v>430</v>
      </c>
      <c r="K38" s="13">
        <v>44561</v>
      </c>
      <c r="L38" s="13" t="s">
        <v>431</v>
      </c>
      <c r="M38" s="15">
        <v>100</v>
      </c>
      <c r="N38" s="15">
        <v>100</v>
      </c>
      <c r="O38" s="13" t="s">
        <v>434</v>
      </c>
    </row>
    <row r="39" spans="2:15" ht="63" x14ac:dyDescent="0.35">
      <c r="B39" s="13" t="s">
        <v>423</v>
      </c>
      <c r="C39" s="13" t="s">
        <v>424</v>
      </c>
      <c r="D39" s="13" t="s">
        <v>425</v>
      </c>
      <c r="E39" s="13" t="s">
        <v>414</v>
      </c>
      <c r="F39" s="13" t="s">
        <v>426</v>
      </c>
      <c r="G39" s="13" t="s">
        <v>427</v>
      </c>
      <c r="H39" s="13" t="s">
        <v>428</v>
      </c>
      <c r="I39" s="13" t="s">
        <v>432</v>
      </c>
      <c r="J39" s="13" t="s">
        <v>433</v>
      </c>
      <c r="K39" s="13">
        <v>44561</v>
      </c>
      <c r="L39" s="13" t="s">
        <v>431</v>
      </c>
      <c r="M39" s="19">
        <v>100</v>
      </c>
      <c r="N39" s="15">
        <v>100</v>
      </c>
      <c r="O39" s="13" t="s">
        <v>435</v>
      </c>
    </row>
    <row r="40" spans="2:15" ht="243" x14ac:dyDescent="0.35">
      <c r="B40" s="12" t="s">
        <v>46</v>
      </c>
      <c r="C40" s="13" t="s">
        <v>47</v>
      </c>
      <c r="D40" s="13" t="s">
        <v>115</v>
      </c>
      <c r="E40" s="13" t="s">
        <v>49</v>
      </c>
      <c r="F40" s="14" t="s">
        <v>116</v>
      </c>
      <c r="G40" s="15" t="s">
        <v>117</v>
      </c>
      <c r="H40" s="13" t="s">
        <v>118</v>
      </c>
      <c r="I40" s="14" t="s">
        <v>119</v>
      </c>
      <c r="J40" s="13" t="s">
        <v>120</v>
      </c>
      <c r="K40" s="16" t="s">
        <v>10</v>
      </c>
      <c r="L40" s="17" t="s">
        <v>121</v>
      </c>
      <c r="M40" s="16">
        <v>100</v>
      </c>
      <c r="N40" s="16">
        <v>100</v>
      </c>
      <c r="O40" s="18" t="s">
        <v>405</v>
      </c>
    </row>
    <row r="41" spans="2:15" ht="108" x14ac:dyDescent="0.35">
      <c r="B41" s="12" t="s">
        <v>46</v>
      </c>
      <c r="C41" s="13" t="s">
        <v>47</v>
      </c>
      <c r="D41" s="13" t="s">
        <v>115</v>
      </c>
      <c r="E41" s="13" t="s">
        <v>49</v>
      </c>
      <c r="F41" s="14" t="s">
        <v>116</v>
      </c>
      <c r="G41" s="15" t="s">
        <v>117</v>
      </c>
      <c r="H41" s="13" t="s">
        <v>118</v>
      </c>
      <c r="I41" s="14" t="s">
        <v>122</v>
      </c>
      <c r="J41" s="13" t="s">
        <v>123</v>
      </c>
      <c r="K41" s="16" t="s">
        <v>10</v>
      </c>
      <c r="L41" s="17" t="s">
        <v>121</v>
      </c>
      <c r="M41" s="16">
        <v>100</v>
      </c>
      <c r="N41" s="16">
        <v>100</v>
      </c>
      <c r="O41" s="18" t="s">
        <v>406</v>
      </c>
    </row>
    <row r="42" spans="2:15" ht="99" x14ac:dyDescent="0.35">
      <c r="B42" s="12" t="s">
        <v>1</v>
      </c>
      <c r="C42" s="13" t="s">
        <v>124</v>
      </c>
      <c r="D42" s="13" t="s">
        <v>125</v>
      </c>
      <c r="E42" s="13" t="s">
        <v>126</v>
      </c>
      <c r="F42" s="14" t="s">
        <v>127</v>
      </c>
      <c r="G42" s="15" t="s">
        <v>128</v>
      </c>
      <c r="H42" s="13" t="s">
        <v>129</v>
      </c>
      <c r="I42" s="14" t="s">
        <v>130</v>
      </c>
      <c r="J42" s="13" t="s">
        <v>131</v>
      </c>
      <c r="K42" s="16" t="s">
        <v>10</v>
      </c>
      <c r="L42" s="17" t="s">
        <v>132</v>
      </c>
      <c r="M42" s="16">
        <v>100</v>
      </c>
      <c r="N42" s="16">
        <v>100</v>
      </c>
      <c r="O42" s="14" t="s">
        <v>133</v>
      </c>
    </row>
    <row r="43" spans="2:15" ht="63" x14ac:dyDescent="0.35">
      <c r="B43" s="12" t="s">
        <v>134</v>
      </c>
      <c r="C43" s="13" t="s">
        <v>124</v>
      </c>
      <c r="D43" s="13" t="s">
        <v>135</v>
      </c>
      <c r="E43" s="13" t="s">
        <v>126</v>
      </c>
      <c r="F43" s="14" t="s">
        <v>136</v>
      </c>
      <c r="G43" s="15" t="s">
        <v>128</v>
      </c>
      <c r="H43" s="13" t="s">
        <v>137</v>
      </c>
      <c r="I43" s="14" t="s">
        <v>138</v>
      </c>
      <c r="J43" s="13" t="s">
        <v>139</v>
      </c>
      <c r="K43" s="16" t="s">
        <v>27</v>
      </c>
      <c r="L43" s="17" t="s">
        <v>132</v>
      </c>
      <c r="M43" s="16">
        <v>100</v>
      </c>
      <c r="N43" s="16">
        <v>100</v>
      </c>
      <c r="O43" s="14" t="s">
        <v>140</v>
      </c>
    </row>
    <row r="44" spans="2:15" ht="81" x14ac:dyDescent="0.35">
      <c r="B44" s="12" t="s">
        <v>1</v>
      </c>
      <c r="C44" s="13" t="s">
        <v>141</v>
      </c>
      <c r="D44" s="13" t="s">
        <v>142</v>
      </c>
      <c r="E44" s="13" t="s">
        <v>126</v>
      </c>
      <c r="F44" s="14" t="s">
        <v>136</v>
      </c>
      <c r="G44" s="15" t="s">
        <v>143</v>
      </c>
      <c r="H44" s="13" t="s">
        <v>144</v>
      </c>
      <c r="I44" s="14" t="s">
        <v>145</v>
      </c>
      <c r="J44" s="13" t="s">
        <v>146</v>
      </c>
      <c r="K44" s="16" t="s">
        <v>10</v>
      </c>
      <c r="L44" s="17" t="s">
        <v>132</v>
      </c>
      <c r="M44" s="16">
        <v>100</v>
      </c>
      <c r="N44" s="16">
        <v>100</v>
      </c>
      <c r="O44" s="14" t="s">
        <v>147</v>
      </c>
    </row>
    <row r="45" spans="2:15" ht="81" x14ac:dyDescent="0.35">
      <c r="B45" s="12" t="s">
        <v>1</v>
      </c>
      <c r="C45" s="13" t="s">
        <v>141</v>
      </c>
      <c r="D45" s="13" t="s">
        <v>148</v>
      </c>
      <c r="E45" s="13" t="s">
        <v>126</v>
      </c>
      <c r="F45" s="14" t="s">
        <v>136</v>
      </c>
      <c r="G45" s="15" t="s">
        <v>143</v>
      </c>
      <c r="H45" s="13" t="s">
        <v>144</v>
      </c>
      <c r="I45" s="14" t="s">
        <v>149</v>
      </c>
      <c r="J45" s="13" t="s">
        <v>150</v>
      </c>
      <c r="K45" s="16" t="s">
        <v>10</v>
      </c>
      <c r="L45" s="17" t="s">
        <v>132</v>
      </c>
      <c r="M45" s="16">
        <v>100</v>
      </c>
      <c r="N45" s="16">
        <v>100</v>
      </c>
      <c r="O45" s="14" t="s">
        <v>151</v>
      </c>
    </row>
    <row r="46" spans="2:15" ht="63" x14ac:dyDescent="0.35">
      <c r="B46" s="12" t="s">
        <v>152</v>
      </c>
      <c r="C46" s="13" t="s">
        <v>124</v>
      </c>
      <c r="D46" s="13" t="s">
        <v>153</v>
      </c>
      <c r="E46" s="13" t="s">
        <v>126</v>
      </c>
      <c r="F46" s="14" t="s">
        <v>136</v>
      </c>
      <c r="G46" s="15" t="s">
        <v>128</v>
      </c>
      <c r="H46" s="13" t="s">
        <v>154</v>
      </c>
      <c r="I46" s="14" t="s">
        <v>155</v>
      </c>
      <c r="J46" s="13" t="s">
        <v>156</v>
      </c>
      <c r="K46" s="16" t="s">
        <v>10</v>
      </c>
      <c r="L46" s="17" t="s">
        <v>132</v>
      </c>
      <c r="M46" s="16">
        <v>100</v>
      </c>
      <c r="N46" s="16">
        <v>100</v>
      </c>
      <c r="O46" s="14" t="s">
        <v>157</v>
      </c>
    </row>
    <row r="47" spans="2:15" ht="81" x14ac:dyDescent="0.35">
      <c r="B47" s="12" t="s">
        <v>18</v>
      </c>
      <c r="C47" s="13" t="s">
        <v>141</v>
      </c>
      <c r="D47" s="13" t="s">
        <v>142</v>
      </c>
      <c r="E47" s="13" t="s">
        <v>126</v>
      </c>
      <c r="F47" s="14" t="s">
        <v>136</v>
      </c>
      <c r="G47" s="15" t="s">
        <v>143</v>
      </c>
      <c r="H47" s="13" t="s">
        <v>137</v>
      </c>
      <c r="I47" s="14" t="s">
        <v>158</v>
      </c>
      <c r="J47" s="13" t="s">
        <v>159</v>
      </c>
      <c r="K47" s="16" t="s">
        <v>10</v>
      </c>
      <c r="L47" s="17" t="s">
        <v>132</v>
      </c>
      <c r="M47" s="16">
        <v>100</v>
      </c>
      <c r="N47" s="16">
        <v>100</v>
      </c>
      <c r="O47" s="14" t="s">
        <v>160</v>
      </c>
    </row>
    <row r="48" spans="2:15" ht="63" x14ac:dyDescent="0.35">
      <c r="B48" s="12" t="s">
        <v>1</v>
      </c>
      <c r="C48" s="13" t="s">
        <v>349</v>
      </c>
      <c r="D48" s="13" t="s">
        <v>135</v>
      </c>
      <c r="E48" s="13" t="s">
        <v>350</v>
      </c>
      <c r="F48" s="14" t="s">
        <v>351</v>
      </c>
      <c r="G48" s="15" t="s">
        <v>6</v>
      </c>
      <c r="H48" s="13" t="s">
        <v>352</v>
      </c>
      <c r="I48" s="14" t="s">
        <v>161</v>
      </c>
      <c r="J48" s="13" t="s">
        <v>162</v>
      </c>
      <c r="K48" s="16" t="s">
        <v>10</v>
      </c>
      <c r="L48" s="17" t="s">
        <v>132</v>
      </c>
      <c r="M48" s="16">
        <v>100</v>
      </c>
      <c r="N48" s="16">
        <v>100</v>
      </c>
      <c r="O48" s="14" t="s">
        <v>163</v>
      </c>
    </row>
    <row r="49" spans="2:15" ht="63" x14ac:dyDescent="0.35">
      <c r="B49" s="12" t="s">
        <v>1</v>
      </c>
      <c r="C49" s="13" t="s">
        <v>36</v>
      </c>
      <c r="D49" s="13" t="s">
        <v>164</v>
      </c>
      <c r="E49" s="13" t="s">
        <v>126</v>
      </c>
      <c r="F49" s="14" t="s">
        <v>136</v>
      </c>
      <c r="G49" s="15" t="s">
        <v>6</v>
      </c>
      <c r="H49" s="13" t="s">
        <v>165</v>
      </c>
      <c r="I49" s="14" t="s">
        <v>166</v>
      </c>
      <c r="J49" s="13" t="s">
        <v>40</v>
      </c>
      <c r="K49" s="16" t="s">
        <v>10</v>
      </c>
      <c r="L49" s="17" t="s">
        <v>132</v>
      </c>
      <c r="M49" s="16">
        <v>100</v>
      </c>
      <c r="N49" s="16">
        <v>80</v>
      </c>
      <c r="O49" s="14" t="s">
        <v>167</v>
      </c>
    </row>
    <row r="50" spans="2:15" ht="135" x14ac:dyDescent="0.35">
      <c r="B50" s="12" t="s">
        <v>134</v>
      </c>
      <c r="C50" s="13" t="s">
        <v>124</v>
      </c>
      <c r="D50" s="13" t="s">
        <v>135</v>
      </c>
      <c r="E50" s="13" t="s">
        <v>126</v>
      </c>
      <c r="F50" s="14" t="s">
        <v>136</v>
      </c>
      <c r="G50" s="15" t="s">
        <v>128</v>
      </c>
      <c r="H50" s="13" t="s">
        <v>168</v>
      </c>
      <c r="I50" s="14" t="s">
        <v>169</v>
      </c>
      <c r="J50" s="13" t="s">
        <v>170</v>
      </c>
      <c r="K50" s="16" t="s">
        <v>27</v>
      </c>
      <c r="L50" s="17" t="s">
        <v>132</v>
      </c>
      <c r="M50" s="16">
        <v>100</v>
      </c>
      <c r="N50" s="16">
        <v>100</v>
      </c>
      <c r="O50" s="14" t="s">
        <v>171</v>
      </c>
    </row>
    <row r="51" spans="2:15" ht="63" x14ac:dyDescent="0.35">
      <c r="B51" s="12" t="s">
        <v>134</v>
      </c>
      <c r="C51" s="13" t="s">
        <v>124</v>
      </c>
      <c r="D51" s="13" t="s">
        <v>135</v>
      </c>
      <c r="E51" s="13" t="s">
        <v>126</v>
      </c>
      <c r="F51" s="14" t="s">
        <v>136</v>
      </c>
      <c r="G51" s="15" t="s">
        <v>128</v>
      </c>
      <c r="H51" s="13" t="s">
        <v>172</v>
      </c>
      <c r="I51" s="14" t="s">
        <v>173</v>
      </c>
      <c r="J51" s="13" t="s">
        <v>174</v>
      </c>
      <c r="K51" s="16" t="s">
        <v>175</v>
      </c>
      <c r="L51" s="17" t="s">
        <v>132</v>
      </c>
      <c r="M51" s="16">
        <v>100</v>
      </c>
      <c r="N51" s="16">
        <v>100</v>
      </c>
      <c r="O51" s="14" t="s">
        <v>176</v>
      </c>
    </row>
    <row r="52" spans="2:15" ht="63" x14ac:dyDescent="0.35">
      <c r="B52" s="12" t="s">
        <v>177</v>
      </c>
      <c r="C52" s="13" t="s">
        <v>124</v>
      </c>
      <c r="D52" s="13" t="s">
        <v>135</v>
      </c>
      <c r="E52" s="13" t="s">
        <v>126</v>
      </c>
      <c r="F52" s="14" t="s">
        <v>136</v>
      </c>
      <c r="G52" s="15" t="s">
        <v>128</v>
      </c>
      <c r="H52" s="13" t="s">
        <v>178</v>
      </c>
      <c r="I52" s="14" t="s">
        <v>179</v>
      </c>
      <c r="J52" s="13" t="s">
        <v>180</v>
      </c>
      <c r="K52" s="16" t="s">
        <v>10</v>
      </c>
      <c r="L52" s="17" t="s">
        <v>132</v>
      </c>
      <c r="M52" s="16">
        <v>100</v>
      </c>
      <c r="N52" s="16">
        <v>100</v>
      </c>
      <c r="O52" s="14" t="s">
        <v>181</v>
      </c>
    </row>
    <row r="53" spans="2:15" ht="99" x14ac:dyDescent="0.35">
      <c r="B53" s="20" t="s">
        <v>182</v>
      </c>
      <c r="C53" s="21" t="s">
        <v>124</v>
      </c>
      <c r="D53" s="21" t="s">
        <v>153</v>
      </c>
      <c r="E53" s="21" t="s">
        <v>126</v>
      </c>
      <c r="F53" s="21" t="s">
        <v>136</v>
      </c>
      <c r="G53" s="22" t="s">
        <v>128</v>
      </c>
      <c r="H53" s="21" t="s">
        <v>183</v>
      </c>
      <c r="I53" s="21" t="s">
        <v>184</v>
      </c>
      <c r="J53" s="21" t="s">
        <v>185</v>
      </c>
      <c r="K53" s="23" t="s">
        <v>10</v>
      </c>
      <c r="L53" s="20" t="s">
        <v>132</v>
      </c>
      <c r="M53" s="23">
        <v>100</v>
      </c>
      <c r="N53" s="23">
        <v>98.7</v>
      </c>
      <c r="O53" s="21" t="s">
        <v>439</v>
      </c>
    </row>
    <row r="54" spans="2:15" ht="81" x14ac:dyDescent="0.35">
      <c r="B54" s="12" t="s">
        <v>186</v>
      </c>
      <c r="C54" s="13" t="s">
        <v>124</v>
      </c>
      <c r="D54" s="13" t="s">
        <v>153</v>
      </c>
      <c r="E54" s="13" t="s">
        <v>126</v>
      </c>
      <c r="F54" s="14" t="s">
        <v>136</v>
      </c>
      <c r="G54" s="15" t="s">
        <v>128</v>
      </c>
      <c r="H54" s="13" t="s">
        <v>187</v>
      </c>
      <c r="I54" s="14" t="s">
        <v>188</v>
      </c>
      <c r="J54" s="13" t="s">
        <v>189</v>
      </c>
      <c r="K54" s="16" t="s">
        <v>10</v>
      </c>
      <c r="L54" s="17" t="s">
        <v>132</v>
      </c>
      <c r="M54" s="16">
        <v>100</v>
      </c>
      <c r="N54" s="16">
        <v>100</v>
      </c>
      <c r="O54" s="14" t="s">
        <v>190</v>
      </c>
    </row>
    <row r="55" spans="2:15" ht="81" x14ac:dyDescent="0.35">
      <c r="B55" s="12" t="s">
        <v>1</v>
      </c>
      <c r="C55" s="13" t="s">
        <v>124</v>
      </c>
      <c r="D55" s="13" t="s">
        <v>153</v>
      </c>
      <c r="E55" s="13" t="s">
        <v>126</v>
      </c>
      <c r="F55" s="14" t="s">
        <v>136</v>
      </c>
      <c r="G55" s="15" t="s">
        <v>128</v>
      </c>
      <c r="H55" s="13" t="s">
        <v>191</v>
      </c>
      <c r="I55" s="14" t="s">
        <v>192</v>
      </c>
      <c r="J55" s="13" t="s">
        <v>193</v>
      </c>
      <c r="K55" s="16" t="s">
        <v>10</v>
      </c>
      <c r="L55" s="17" t="s">
        <v>132</v>
      </c>
      <c r="M55" s="16">
        <v>100</v>
      </c>
      <c r="N55" s="16">
        <v>100</v>
      </c>
      <c r="O55" s="14" t="s">
        <v>194</v>
      </c>
    </row>
    <row r="56" spans="2:15" ht="81" x14ac:dyDescent="0.35">
      <c r="B56" s="12" t="s">
        <v>1</v>
      </c>
      <c r="C56" s="13" t="s">
        <v>141</v>
      </c>
      <c r="D56" s="13" t="s">
        <v>142</v>
      </c>
      <c r="E56" s="13" t="s">
        <v>126</v>
      </c>
      <c r="F56" s="14" t="s">
        <v>136</v>
      </c>
      <c r="G56" s="15" t="s">
        <v>143</v>
      </c>
      <c r="H56" s="13" t="s">
        <v>144</v>
      </c>
      <c r="I56" s="14" t="s">
        <v>195</v>
      </c>
      <c r="J56" s="13" t="s">
        <v>196</v>
      </c>
      <c r="K56" s="16" t="s">
        <v>10</v>
      </c>
      <c r="L56" s="17" t="s">
        <v>132</v>
      </c>
      <c r="M56" s="16">
        <v>100</v>
      </c>
      <c r="N56" s="16">
        <v>100</v>
      </c>
      <c r="O56" s="14" t="s">
        <v>197</v>
      </c>
    </row>
    <row r="57" spans="2:15" ht="81" x14ac:dyDescent="0.35">
      <c r="B57" s="12" t="s">
        <v>1</v>
      </c>
      <c r="C57" s="13" t="s">
        <v>353</v>
      </c>
      <c r="D57" s="13" t="s">
        <v>148</v>
      </c>
      <c r="E57" s="13" t="s">
        <v>126</v>
      </c>
      <c r="F57" s="14" t="s">
        <v>136</v>
      </c>
      <c r="G57" s="15" t="s">
        <v>143</v>
      </c>
      <c r="H57" s="13" t="s">
        <v>144</v>
      </c>
      <c r="I57" s="14" t="s">
        <v>198</v>
      </c>
      <c r="J57" s="13" t="s">
        <v>150</v>
      </c>
      <c r="K57" s="16" t="s">
        <v>10</v>
      </c>
      <c r="L57" s="17" t="s">
        <v>132</v>
      </c>
      <c r="M57" s="16">
        <v>100</v>
      </c>
      <c r="N57" s="16">
        <v>100</v>
      </c>
      <c r="O57" s="14" t="s">
        <v>354</v>
      </c>
    </row>
    <row r="58" spans="2:15" ht="162" x14ac:dyDescent="0.35">
      <c r="B58" s="12" t="s">
        <v>1</v>
      </c>
      <c r="C58" s="13" t="s">
        <v>124</v>
      </c>
      <c r="D58" s="13" t="s">
        <v>199</v>
      </c>
      <c r="E58" s="13" t="s">
        <v>126</v>
      </c>
      <c r="F58" s="14" t="s">
        <v>200</v>
      </c>
      <c r="G58" s="15" t="s">
        <v>143</v>
      </c>
      <c r="H58" s="13" t="s">
        <v>201</v>
      </c>
      <c r="I58" s="14" t="s">
        <v>202</v>
      </c>
      <c r="J58" s="13" t="s">
        <v>203</v>
      </c>
      <c r="K58" s="16" t="s">
        <v>10</v>
      </c>
      <c r="L58" s="17" t="s">
        <v>204</v>
      </c>
      <c r="M58" s="16">
        <v>100</v>
      </c>
      <c r="N58" s="16">
        <v>98.51</v>
      </c>
      <c r="O58" s="14" t="s">
        <v>440</v>
      </c>
    </row>
    <row r="59" spans="2:15" ht="63" x14ac:dyDescent="0.35">
      <c r="B59" s="12" t="s">
        <v>1</v>
      </c>
      <c r="C59" s="13" t="s">
        <v>124</v>
      </c>
      <c r="D59" s="13" t="s">
        <v>199</v>
      </c>
      <c r="E59" s="13" t="s">
        <v>126</v>
      </c>
      <c r="F59" s="14" t="s">
        <v>200</v>
      </c>
      <c r="G59" s="15" t="s">
        <v>143</v>
      </c>
      <c r="H59" s="13" t="s">
        <v>205</v>
      </c>
      <c r="I59" s="14" t="s">
        <v>206</v>
      </c>
      <c r="J59" s="13" t="s">
        <v>207</v>
      </c>
      <c r="K59" s="16" t="s">
        <v>10</v>
      </c>
      <c r="L59" s="17" t="s">
        <v>204</v>
      </c>
      <c r="M59" s="16">
        <v>100</v>
      </c>
      <c r="N59" s="16">
        <v>100</v>
      </c>
      <c r="O59" s="14" t="s">
        <v>208</v>
      </c>
    </row>
    <row r="60" spans="2:15" ht="63" x14ac:dyDescent="0.35">
      <c r="B60" s="12" t="s">
        <v>18</v>
      </c>
      <c r="C60" s="13" t="s">
        <v>124</v>
      </c>
      <c r="D60" s="13" t="s">
        <v>125</v>
      </c>
      <c r="E60" s="13" t="s">
        <v>126</v>
      </c>
      <c r="F60" s="14" t="s">
        <v>209</v>
      </c>
      <c r="G60" s="15" t="s">
        <v>210</v>
      </c>
      <c r="H60" s="13" t="s">
        <v>211</v>
      </c>
      <c r="I60" s="14" t="s">
        <v>212</v>
      </c>
      <c r="J60" s="13" t="s">
        <v>213</v>
      </c>
      <c r="K60" s="16" t="s">
        <v>27</v>
      </c>
      <c r="L60" s="17" t="s">
        <v>214</v>
      </c>
      <c r="M60" s="16">
        <v>100</v>
      </c>
      <c r="N60" s="16">
        <v>100</v>
      </c>
      <c r="O60" s="18" t="s">
        <v>442</v>
      </c>
    </row>
    <row r="61" spans="2:15" ht="63" x14ac:dyDescent="0.35">
      <c r="B61" s="12" t="s">
        <v>215</v>
      </c>
      <c r="C61" s="13" t="s">
        <v>124</v>
      </c>
      <c r="D61" s="13" t="s">
        <v>125</v>
      </c>
      <c r="E61" s="13" t="s">
        <v>126</v>
      </c>
      <c r="F61" s="14" t="s">
        <v>209</v>
      </c>
      <c r="G61" s="15" t="s">
        <v>210</v>
      </c>
      <c r="H61" s="13" t="s">
        <v>216</v>
      </c>
      <c r="I61" s="14" t="s">
        <v>217</v>
      </c>
      <c r="J61" s="13" t="s">
        <v>218</v>
      </c>
      <c r="K61" s="16" t="s">
        <v>10</v>
      </c>
      <c r="L61" s="17" t="s">
        <v>214</v>
      </c>
      <c r="M61" s="16">
        <v>100</v>
      </c>
      <c r="N61" s="16">
        <v>99</v>
      </c>
      <c r="O61" s="18" t="s">
        <v>443</v>
      </c>
    </row>
    <row r="62" spans="2:15" ht="63" x14ac:dyDescent="0.35">
      <c r="B62" s="12" t="s">
        <v>215</v>
      </c>
      <c r="C62" s="13" t="s">
        <v>124</v>
      </c>
      <c r="D62" s="13" t="s">
        <v>125</v>
      </c>
      <c r="E62" s="13" t="s">
        <v>126</v>
      </c>
      <c r="F62" s="14" t="s">
        <v>209</v>
      </c>
      <c r="G62" s="15" t="s">
        <v>210</v>
      </c>
      <c r="H62" s="13" t="s">
        <v>216</v>
      </c>
      <c r="I62" s="14" t="s">
        <v>217</v>
      </c>
      <c r="J62" s="13" t="s">
        <v>219</v>
      </c>
      <c r="K62" s="16" t="s">
        <v>10</v>
      </c>
      <c r="L62" s="17" t="s">
        <v>214</v>
      </c>
      <c r="M62" s="16">
        <v>100</v>
      </c>
      <c r="N62" s="16">
        <v>100</v>
      </c>
      <c r="O62" s="18" t="s">
        <v>448</v>
      </c>
    </row>
    <row r="63" spans="2:15" ht="63" x14ac:dyDescent="0.35">
      <c r="B63" s="12" t="s">
        <v>220</v>
      </c>
      <c r="C63" s="13" t="s">
        <v>124</v>
      </c>
      <c r="D63" s="13" t="s">
        <v>125</v>
      </c>
      <c r="E63" s="13" t="s">
        <v>126</v>
      </c>
      <c r="F63" s="14" t="s">
        <v>209</v>
      </c>
      <c r="G63" s="15" t="s">
        <v>210</v>
      </c>
      <c r="H63" s="13" t="s">
        <v>221</v>
      </c>
      <c r="I63" s="14" t="s">
        <v>222</v>
      </c>
      <c r="J63" s="13" t="s">
        <v>223</v>
      </c>
      <c r="K63" s="16" t="s">
        <v>10</v>
      </c>
      <c r="L63" s="17" t="s">
        <v>214</v>
      </c>
      <c r="M63" s="16">
        <v>100</v>
      </c>
      <c r="N63" s="16">
        <v>98</v>
      </c>
      <c r="O63" s="18" t="s">
        <v>444</v>
      </c>
    </row>
    <row r="64" spans="2:15" ht="63" x14ac:dyDescent="0.35">
      <c r="B64" s="12" t="s">
        <v>224</v>
      </c>
      <c r="C64" s="13" t="s">
        <v>124</v>
      </c>
      <c r="D64" s="13" t="s">
        <v>125</v>
      </c>
      <c r="E64" s="13" t="s">
        <v>126</v>
      </c>
      <c r="F64" s="14" t="s">
        <v>209</v>
      </c>
      <c r="G64" s="15" t="s">
        <v>210</v>
      </c>
      <c r="H64" s="13" t="s">
        <v>225</v>
      </c>
      <c r="I64" s="14" t="s">
        <v>226</v>
      </c>
      <c r="J64" s="13" t="s">
        <v>213</v>
      </c>
      <c r="K64" s="16" t="s">
        <v>10</v>
      </c>
      <c r="L64" s="17" t="s">
        <v>214</v>
      </c>
      <c r="M64" s="16">
        <v>100</v>
      </c>
      <c r="N64" s="16">
        <v>75</v>
      </c>
      <c r="O64" s="18" t="s">
        <v>445</v>
      </c>
    </row>
    <row r="65" spans="2:15" ht="63" x14ac:dyDescent="0.35">
      <c r="B65" s="12" t="s">
        <v>224</v>
      </c>
      <c r="C65" s="13" t="s">
        <v>124</v>
      </c>
      <c r="D65" s="13" t="s">
        <v>125</v>
      </c>
      <c r="E65" s="13" t="s">
        <v>126</v>
      </c>
      <c r="F65" s="14" t="s">
        <v>209</v>
      </c>
      <c r="G65" s="15" t="s">
        <v>210</v>
      </c>
      <c r="H65" s="13" t="s">
        <v>225</v>
      </c>
      <c r="I65" s="14" t="s">
        <v>227</v>
      </c>
      <c r="J65" s="13" t="s">
        <v>213</v>
      </c>
      <c r="K65" s="16" t="s">
        <v>10</v>
      </c>
      <c r="L65" s="17" t="s">
        <v>214</v>
      </c>
      <c r="M65" s="16">
        <v>100</v>
      </c>
      <c r="N65" s="16">
        <v>60</v>
      </c>
      <c r="O65" s="18" t="s">
        <v>446</v>
      </c>
    </row>
    <row r="66" spans="2:15" ht="63" x14ac:dyDescent="0.35">
      <c r="B66" s="12" t="s">
        <v>1</v>
      </c>
      <c r="C66" s="13" t="s">
        <v>355</v>
      </c>
      <c r="D66" s="13" t="s">
        <v>125</v>
      </c>
      <c r="E66" s="13" t="s">
        <v>126</v>
      </c>
      <c r="F66" s="14" t="s">
        <v>209</v>
      </c>
      <c r="G66" s="15" t="s">
        <v>210</v>
      </c>
      <c r="H66" s="13" t="s">
        <v>228</v>
      </c>
      <c r="I66" s="14" t="s">
        <v>229</v>
      </c>
      <c r="J66" s="13" t="s">
        <v>230</v>
      </c>
      <c r="K66" s="16" t="s">
        <v>10</v>
      </c>
      <c r="L66" s="17" t="s">
        <v>214</v>
      </c>
      <c r="M66" s="16">
        <v>100</v>
      </c>
      <c r="N66" s="16">
        <v>66</v>
      </c>
      <c r="O66" s="18" t="s">
        <v>447</v>
      </c>
    </row>
    <row r="67" spans="2:15" ht="72" x14ac:dyDescent="0.35">
      <c r="B67" s="13" t="s">
        <v>449</v>
      </c>
      <c r="C67" s="13" t="s">
        <v>450</v>
      </c>
      <c r="D67" s="13" t="s">
        <v>125</v>
      </c>
      <c r="E67" s="13" t="s">
        <v>258</v>
      </c>
      <c r="F67" s="13" t="s">
        <v>454</v>
      </c>
      <c r="G67" s="13" t="s">
        <v>210</v>
      </c>
      <c r="H67" s="13" t="s">
        <v>451</v>
      </c>
      <c r="I67" s="13" t="s">
        <v>452</v>
      </c>
      <c r="J67" s="13" t="s">
        <v>453</v>
      </c>
      <c r="K67" s="16" t="s">
        <v>10</v>
      </c>
      <c r="L67" s="14" t="s">
        <v>214</v>
      </c>
      <c r="M67" s="15">
        <v>100</v>
      </c>
      <c r="N67" s="15">
        <v>100</v>
      </c>
      <c r="O67" s="13" t="s">
        <v>455</v>
      </c>
    </row>
    <row r="68" spans="2:15" ht="63" x14ac:dyDescent="0.35">
      <c r="B68" s="12" t="s">
        <v>1</v>
      </c>
      <c r="C68" s="13" t="s">
        <v>124</v>
      </c>
      <c r="D68" s="13" t="s">
        <v>125</v>
      </c>
      <c r="E68" s="13" t="s">
        <v>126</v>
      </c>
      <c r="F68" s="14" t="s">
        <v>209</v>
      </c>
      <c r="G68" s="15" t="s">
        <v>6</v>
      </c>
      <c r="H68" s="13" t="s">
        <v>231</v>
      </c>
      <c r="I68" s="14" t="s">
        <v>232</v>
      </c>
      <c r="J68" s="13" t="s">
        <v>233</v>
      </c>
      <c r="K68" s="16" t="s">
        <v>10</v>
      </c>
      <c r="L68" s="17" t="s">
        <v>214</v>
      </c>
      <c r="M68" s="16">
        <v>100</v>
      </c>
      <c r="N68" s="16">
        <v>100</v>
      </c>
      <c r="O68" s="18" t="s">
        <v>456</v>
      </c>
    </row>
    <row r="69" spans="2:15" ht="63" x14ac:dyDescent="0.35">
      <c r="B69" s="12" t="s">
        <v>25</v>
      </c>
      <c r="C69" s="13" t="s">
        <v>124</v>
      </c>
      <c r="D69" s="13" t="s">
        <v>125</v>
      </c>
      <c r="E69" s="13" t="s">
        <v>126</v>
      </c>
      <c r="F69" s="14" t="s">
        <v>234</v>
      </c>
      <c r="G69" s="15" t="s">
        <v>210</v>
      </c>
      <c r="H69" s="13" t="s">
        <v>235</v>
      </c>
      <c r="I69" s="14" t="s">
        <v>236</v>
      </c>
      <c r="J69" s="13" t="s">
        <v>237</v>
      </c>
      <c r="K69" s="16" t="s">
        <v>10</v>
      </c>
      <c r="L69" s="17" t="s">
        <v>59</v>
      </c>
      <c r="M69" s="16">
        <v>100</v>
      </c>
      <c r="N69" s="16">
        <v>100</v>
      </c>
      <c r="O69" s="14" t="s">
        <v>437</v>
      </c>
    </row>
    <row r="70" spans="2:15" ht="63" x14ac:dyDescent="0.35">
      <c r="B70" s="12" t="s">
        <v>18</v>
      </c>
      <c r="C70" s="13" t="s">
        <v>124</v>
      </c>
      <c r="D70" s="13" t="s">
        <v>125</v>
      </c>
      <c r="E70" s="13" t="s">
        <v>126</v>
      </c>
      <c r="F70" s="14" t="s">
        <v>234</v>
      </c>
      <c r="G70" s="15" t="s">
        <v>210</v>
      </c>
      <c r="H70" s="13" t="s">
        <v>235</v>
      </c>
      <c r="I70" s="14" t="s">
        <v>238</v>
      </c>
      <c r="J70" s="13" t="s">
        <v>239</v>
      </c>
      <c r="K70" s="16" t="s">
        <v>10</v>
      </c>
      <c r="L70" s="17" t="s">
        <v>59</v>
      </c>
      <c r="M70" s="16">
        <v>100</v>
      </c>
      <c r="N70" s="16">
        <v>100</v>
      </c>
      <c r="O70" s="14" t="s">
        <v>436</v>
      </c>
    </row>
    <row r="71" spans="2:15" ht="63" x14ac:dyDescent="0.35">
      <c r="B71" s="12" t="s">
        <v>240</v>
      </c>
      <c r="C71" s="13" t="s">
        <v>124</v>
      </c>
      <c r="D71" s="13" t="s">
        <v>125</v>
      </c>
      <c r="E71" s="13" t="s">
        <v>126</v>
      </c>
      <c r="F71" s="14" t="s">
        <v>241</v>
      </c>
      <c r="G71" s="15" t="s">
        <v>143</v>
      </c>
      <c r="H71" s="13" t="s">
        <v>242</v>
      </c>
      <c r="I71" s="14" t="s">
        <v>243</v>
      </c>
      <c r="J71" s="13" t="s">
        <v>244</v>
      </c>
      <c r="K71" s="16" t="s">
        <v>10</v>
      </c>
      <c r="L71" s="17" t="s">
        <v>245</v>
      </c>
      <c r="M71" s="16">
        <v>100</v>
      </c>
      <c r="N71" s="16">
        <v>100</v>
      </c>
      <c r="O71" s="14" t="s">
        <v>246</v>
      </c>
    </row>
    <row r="72" spans="2:15" ht="153" x14ac:dyDescent="0.35">
      <c r="B72" s="12" t="s">
        <v>177</v>
      </c>
      <c r="C72" s="13" t="s">
        <v>124</v>
      </c>
      <c r="D72" s="13" t="s">
        <v>125</v>
      </c>
      <c r="E72" s="13" t="s">
        <v>126</v>
      </c>
      <c r="F72" s="14" t="s">
        <v>241</v>
      </c>
      <c r="G72" s="15" t="s">
        <v>143</v>
      </c>
      <c r="H72" s="13" t="s">
        <v>247</v>
      </c>
      <c r="I72" s="14" t="s">
        <v>248</v>
      </c>
      <c r="J72" s="13" t="s">
        <v>249</v>
      </c>
      <c r="K72" s="16" t="s">
        <v>10</v>
      </c>
      <c r="L72" s="17" t="s">
        <v>245</v>
      </c>
      <c r="M72" s="16">
        <v>100</v>
      </c>
      <c r="N72" s="16">
        <v>100</v>
      </c>
      <c r="O72" s="14" t="s">
        <v>250</v>
      </c>
    </row>
    <row r="73" spans="2:15" ht="180" x14ac:dyDescent="0.35">
      <c r="B73" s="12" t="s">
        <v>25</v>
      </c>
      <c r="C73" s="13" t="s">
        <v>124</v>
      </c>
      <c r="D73" s="13" t="s">
        <v>125</v>
      </c>
      <c r="E73" s="13" t="s">
        <v>126</v>
      </c>
      <c r="F73" s="14" t="s">
        <v>241</v>
      </c>
      <c r="G73" s="15" t="s">
        <v>143</v>
      </c>
      <c r="H73" s="13" t="s">
        <v>251</v>
      </c>
      <c r="I73" s="14" t="s">
        <v>252</v>
      </c>
      <c r="J73" s="13" t="s">
        <v>253</v>
      </c>
      <c r="K73" s="16" t="s">
        <v>10</v>
      </c>
      <c r="L73" s="17" t="s">
        <v>245</v>
      </c>
      <c r="M73" s="16">
        <v>100</v>
      </c>
      <c r="N73" s="16">
        <v>100</v>
      </c>
      <c r="O73" s="14" t="s">
        <v>254</v>
      </c>
    </row>
    <row r="74" spans="2:15" ht="135" x14ac:dyDescent="0.35">
      <c r="B74" s="12" t="s">
        <v>255</v>
      </c>
      <c r="C74" s="13" t="s">
        <v>124</v>
      </c>
      <c r="D74" s="13" t="s">
        <v>125</v>
      </c>
      <c r="E74" s="13" t="s">
        <v>126</v>
      </c>
      <c r="F74" s="14" t="s">
        <v>241</v>
      </c>
      <c r="G74" s="15" t="s">
        <v>143</v>
      </c>
      <c r="H74" s="13" t="s">
        <v>251</v>
      </c>
      <c r="I74" s="14" t="s">
        <v>421</v>
      </c>
      <c r="J74" s="13" t="s">
        <v>253</v>
      </c>
      <c r="K74" s="16" t="s">
        <v>10</v>
      </c>
      <c r="L74" s="17" t="s">
        <v>245</v>
      </c>
      <c r="M74" s="16">
        <v>100</v>
      </c>
      <c r="N74" s="16">
        <v>100</v>
      </c>
      <c r="O74" s="14" t="s">
        <v>420</v>
      </c>
    </row>
    <row r="75" spans="2:15" ht="63" x14ac:dyDescent="0.35">
      <c r="B75" s="12" t="s">
        <v>256</v>
      </c>
      <c r="C75" s="13" t="s">
        <v>124</v>
      </c>
      <c r="D75" s="13" t="s">
        <v>257</v>
      </c>
      <c r="E75" s="13" t="s">
        <v>258</v>
      </c>
      <c r="F75" s="14" t="s">
        <v>259</v>
      </c>
      <c r="G75" s="15" t="s">
        <v>210</v>
      </c>
      <c r="H75" s="13" t="s">
        <v>260</v>
      </c>
      <c r="I75" s="14" t="s">
        <v>261</v>
      </c>
      <c r="J75" s="13" t="s">
        <v>262</v>
      </c>
      <c r="K75" s="16" t="s">
        <v>30</v>
      </c>
      <c r="L75" s="17" t="s">
        <v>263</v>
      </c>
      <c r="M75" s="16">
        <v>100</v>
      </c>
      <c r="N75" s="16">
        <v>100</v>
      </c>
      <c r="O75" s="14" t="s">
        <v>264</v>
      </c>
    </row>
    <row r="76" spans="2:15" ht="63" x14ac:dyDescent="0.35">
      <c r="B76" s="12" t="s">
        <v>256</v>
      </c>
      <c r="C76" s="13" t="s">
        <v>124</v>
      </c>
      <c r="D76" s="13" t="s">
        <v>257</v>
      </c>
      <c r="E76" s="13" t="s">
        <v>258</v>
      </c>
      <c r="F76" s="14" t="s">
        <v>265</v>
      </c>
      <c r="G76" s="15" t="s">
        <v>210</v>
      </c>
      <c r="H76" s="13" t="s">
        <v>266</v>
      </c>
      <c r="I76" s="14" t="s">
        <v>267</v>
      </c>
      <c r="J76" s="13" t="s">
        <v>268</v>
      </c>
      <c r="K76" s="16" t="s">
        <v>269</v>
      </c>
      <c r="L76" s="17" t="s">
        <v>263</v>
      </c>
      <c r="M76" s="16">
        <v>100</v>
      </c>
      <c r="N76" s="16">
        <v>100</v>
      </c>
      <c r="O76" s="14" t="s">
        <v>476</v>
      </c>
    </row>
    <row r="77" spans="2:15" ht="63" x14ac:dyDescent="0.35">
      <c r="B77" s="12" t="s">
        <v>256</v>
      </c>
      <c r="C77" s="13" t="s">
        <v>124</v>
      </c>
      <c r="D77" s="13" t="s">
        <v>257</v>
      </c>
      <c r="E77" s="13" t="s">
        <v>258</v>
      </c>
      <c r="F77" s="14" t="s">
        <v>265</v>
      </c>
      <c r="G77" s="15" t="s">
        <v>210</v>
      </c>
      <c r="H77" s="13" t="s">
        <v>266</v>
      </c>
      <c r="I77" s="14" t="s">
        <v>270</v>
      </c>
      <c r="J77" s="13" t="s">
        <v>271</v>
      </c>
      <c r="K77" s="16" t="s">
        <v>269</v>
      </c>
      <c r="L77" s="17" t="s">
        <v>263</v>
      </c>
      <c r="M77" s="16">
        <v>100</v>
      </c>
      <c r="N77" s="16">
        <v>100</v>
      </c>
      <c r="O77" s="14" t="s">
        <v>272</v>
      </c>
    </row>
    <row r="78" spans="2:15" ht="63" x14ac:dyDescent="0.35">
      <c r="B78" s="12" t="s">
        <v>256</v>
      </c>
      <c r="C78" s="13" t="s">
        <v>124</v>
      </c>
      <c r="D78" s="13" t="s">
        <v>257</v>
      </c>
      <c r="E78" s="13" t="s">
        <v>258</v>
      </c>
      <c r="F78" s="14" t="s">
        <v>273</v>
      </c>
      <c r="G78" s="15" t="s">
        <v>210</v>
      </c>
      <c r="H78" s="13" t="s">
        <v>274</v>
      </c>
      <c r="I78" s="14" t="s">
        <v>275</v>
      </c>
      <c r="J78" s="13" t="s">
        <v>276</v>
      </c>
      <c r="K78" s="16" t="s">
        <v>30</v>
      </c>
      <c r="L78" s="17" t="s">
        <v>263</v>
      </c>
      <c r="M78" s="16">
        <v>100</v>
      </c>
      <c r="N78" s="16">
        <v>100</v>
      </c>
      <c r="O78" s="14" t="s">
        <v>277</v>
      </c>
    </row>
    <row r="79" spans="2:15" ht="63" x14ac:dyDescent="0.35">
      <c r="B79" s="12" t="s">
        <v>256</v>
      </c>
      <c r="C79" s="13" t="s">
        <v>124</v>
      </c>
      <c r="D79" s="13" t="s">
        <v>257</v>
      </c>
      <c r="E79" s="13" t="s">
        <v>258</v>
      </c>
      <c r="F79" s="14" t="s">
        <v>273</v>
      </c>
      <c r="G79" s="15" t="s">
        <v>210</v>
      </c>
      <c r="H79" s="13" t="s">
        <v>274</v>
      </c>
      <c r="I79" s="14" t="s">
        <v>278</v>
      </c>
      <c r="J79" s="13" t="s">
        <v>276</v>
      </c>
      <c r="K79" s="16" t="s">
        <v>269</v>
      </c>
      <c r="L79" s="17" t="s">
        <v>263</v>
      </c>
      <c r="M79" s="16">
        <v>100</v>
      </c>
      <c r="N79" s="16">
        <v>100</v>
      </c>
      <c r="O79" s="14" t="s">
        <v>279</v>
      </c>
    </row>
    <row r="80" spans="2:15" ht="63" x14ac:dyDescent="0.35">
      <c r="B80" s="12" t="s">
        <v>256</v>
      </c>
      <c r="C80" s="13" t="s">
        <v>124</v>
      </c>
      <c r="D80" s="13" t="s">
        <v>257</v>
      </c>
      <c r="E80" s="13" t="s">
        <v>258</v>
      </c>
      <c r="F80" s="14" t="s">
        <v>273</v>
      </c>
      <c r="G80" s="15" t="s">
        <v>210</v>
      </c>
      <c r="H80" s="13" t="s">
        <v>274</v>
      </c>
      <c r="I80" s="14" t="s">
        <v>280</v>
      </c>
      <c r="J80" s="13" t="s">
        <v>276</v>
      </c>
      <c r="K80" s="16" t="s">
        <v>10</v>
      </c>
      <c r="L80" s="17" t="s">
        <v>263</v>
      </c>
      <c r="M80" s="16">
        <v>100</v>
      </c>
      <c r="N80" s="16">
        <v>100</v>
      </c>
      <c r="O80" s="14" t="s">
        <v>457</v>
      </c>
    </row>
    <row r="81" spans="2:15" ht="63" x14ac:dyDescent="0.35">
      <c r="B81" s="12" t="s">
        <v>256</v>
      </c>
      <c r="C81" s="13" t="s">
        <v>124</v>
      </c>
      <c r="D81" s="13" t="s">
        <v>257</v>
      </c>
      <c r="E81" s="13" t="s">
        <v>258</v>
      </c>
      <c r="F81" s="14" t="s">
        <v>281</v>
      </c>
      <c r="G81" s="15" t="s">
        <v>210</v>
      </c>
      <c r="H81" s="13" t="s">
        <v>282</v>
      </c>
      <c r="I81" s="14" t="s">
        <v>283</v>
      </c>
      <c r="J81" s="13" t="s">
        <v>284</v>
      </c>
      <c r="K81" s="16" t="s">
        <v>27</v>
      </c>
      <c r="L81" s="17" t="s">
        <v>263</v>
      </c>
      <c r="M81" s="16">
        <v>100</v>
      </c>
      <c r="N81" s="16">
        <v>100</v>
      </c>
      <c r="O81" s="14" t="s">
        <v>285</v>
      </c>
    </row>
    <row r="82" spans="2:15" ht="108" x14ac:dyDescent="0.35">
      <c r="B82" s="12" t="s">
        <v>1</v>
      </c>
      <c r="C82" s="13" t="s">
        <v>288</v>
      </c>
      <c r="D82" s="13" t="s">
        <v>289</v>
      </c>
      <c r="E82" s="13" t="s">
        <v>286</v>
      </c>
      <c r="F82" s="14" t="s">
        <v>361</v>
      </c>
      <c r="G82" s="15" t="s">
        <v>290</v>
      </c>
      <c r="H82" s="13" t="s">
        <v>291</v>
      </c>
      <c r="I82" s="14" t="s">
        <v>292</v>
      </c>
      <c r="J82" s="13" t="s">
        <v>293</v>
      </c>
      <c r="K82" s="16" t="s">
        <v>10</v>
      </c>
      <c r="L82" s="17" t="s">
        <v>287</v>
      </c>
      <c r="M82" s="16">
        <v>100</v>
      </c>
      <c r="N82" s="16">
        <v>100</v>
      </c>
      <c r="O82" s="14" t="s">
        <v>360</v>
      </c>
    </row>
    <row r="83" spans="2:15" ht="54" x14ac:dyDescent="0.35">
      <c r="B83" s="12" t="s">
        <v>294</v>
      </c>
      <c r="C83" s="13" t="s">
        <v>288</v>
      </c>
      <c r="D83" s="13" t="s">
        <v>295</v>
      </c>
      <c r="E83" s="13" t="s">
        <v>286</v>
      </c>
      <c r="F83" s="14" t="s">
        <v>296</v>
      </c>
      <c r="G83" s="15" t="s">
        <v>290</v>
      </c>
      <c r="H83" s="13" t="s">
        <v>297</v>
      </c>
      <c r="I83" s="14" t="s">
        <v>298</v>
      </c>
      <c r="J83" s="13" t="s">
        <v>299</v>
      </c>
      <c r="K83" s="16" t="s">
        <v>10</v>
      </c>
      <c r="L83" s="17" t="s">
        <v>287</v>
      </c>
      <c r="M83" s="16">
        <v>100</v>
      </c>
      <c r="N83" s="16">
        <v>100</v>
      </c>
      <c r="O83" s="14" t="s">
        <v>300</v>
      </c>
    </row>
    <row r="84" spans="2:15" ht="54" x14ac:dyDescent="0.35">
      <c r="B84" s="12" t="s">
        <v>1</v>
      </c>
      <c r="C84" s="13" t="s">
        <v>288</v>
      </c>
      <c r="D84" s="13" t="s">
        <v>295</v>
      </c>
      <c r="E84" s="13" t="s">
        <v>286</v>
      </c>
      <c r="F84" s="14" t="s">
        <v>296</v>
      </c>
      <c r="G84" s="15" t="s">
        <v>143</v>
      </c>
      <c r="H84" s="13" t="s">
        <v>301</v>
      </c>
      <c r="I84" s="14" t="s">
        <v>302</v>
      </c>
      <c r="J84" s="13" t="s">
        <v>303</v>
      </c>
      <c r="K84" s="16" t="s">
        <v>10</v>
      </c>
      <c r="L84" s="17" t="s">
        <v>287</v>
      </c>
      <c r="M84" s="16">
        <v>100</v>
      </c>
      <c r="N84" s="16">
        <v>100</v>
      </c>
      <c r="O84" s="14" t="s">
        <v>304</v>
      </c>
    </row>
    <row r="85" spans="2:15" ht="369" x14ac:dyDescent="0.35">
      <c r="B85" s="12" t="s">
        <v>305</v>
      </c>
      <c r="C85" s="13" t="s">
        <v>36</v>
      </c>
      <c r="D85" s="13" t="s">
        <v>164</v>
      </c>
      <c r="E85" s="13" t="s">
        <v>286</v>
      </c>
      <c r="F85" s="14" t="s">
        <v>296</v>
      </c>
      <c r="G85" s="15" t="s">
        <v>6</v>
      </c>
      <c r="H85" s="13" t="s">
        <v>306</v>
      </c>
      <c r="I85" s="14" t="s">
        <v>307</v>
      </c>
      <c r="J85" s="13" t="s">
        <v>308</v>
      </c>
      <c r="K85" s="16" t="s">
        <v>10</v>
      </c>
      <c r="L85" s="17" t="s">
        <v>287</v>
      </c>
      <c r="M85" s="16">
        <v>100</v>
      </c>
      <c r="N85" s="16">
        <v>90</v>
      </c>
      <c r="O85" s="14" t="s">
        <v>458</v>
      </c>
    </row>
    <row r="86" spans="2:15" ht="315" x14ac:dyDescent="0.35">
      <c r="B86" s="12" t="s">
        <v>1</v>
      </c>
      <c r="C86" s="13" t="s">
        <v>36</v>
      </c>
      <c r="D86" s="13" t="s">
        <v>164</v>
      </c>
      <c r="E86" s="13" t="s">
        <v>286</v>
      </c>
      <c r="F86" s="14" t="s">
        <v>296</v>
      </c>
      <c r="G86" s="15" t="s">
        <v>117</v>
      </c>
      <c r="H86" s="13" t="s">
        <v>309</v>
      </c>
      <c r="I86" s="14" t="s">
        <v>310</v>
      </c>
      <c r="J86" s="13" t="s">
        <v>40</v>
      </c>
      <c r="K86" s="16" t="s">
        <v>10</v>
      </c>
      <c r="L86" s="17" t="s">
        <v>287</v>
      </c>
      <c r="M86" s="16">
        <v>100</v>
      </c>
      <c r="N86" s="16">
        <v>100</v>
      </c>
      <c r="O86" s="14" t="s">
        <v>460</v>
      </c>
    </row>
    <row r="87" spans="2:15" ht="234" x14ac:dyDescent="0.35">
      <c r="B87" s="12" t="s">
        <v>305</v>
      </c>
      <c r="C87" s="13" t="s">
        <v>36</v>
      </c>
      <c r="D87" s="13" t="s">
        <v>164</v>
      </c>
      <c r="E87" s="13" t="s">
        <v>286</v>
      </c>
      <c r="F87" s="14" t="s">
        <v>296</v>
      </c>
      <c r="G87" s="15" t="s">
        <v>117</v>
      </c>
      <c r="H87" s="13" t="s">
        <v>306</v>
      </c>
      <c r="I87" s="14" t="s">
        <v>311</v>
      </c>
      <c r="J87" s="13" t="s">
        <v>312</v>
      </c>
      <c r="K87" s="16" t="s">
        <v>10</v>
      </c>
      <c r="L87" s="17" t="s">
        <v>287</v>
      </c>
      <c r="M87" s="16">
        <v>100</v>
      </c>
      <c r="N87" s="16">
        <v>90</v>
      </c>
      <c r="O87" s="14" t="s">
        <v>313</v>
      </c>
    </row>
    <row r="88" spans="2:15" ht="162" x14ac:dyDescent="0.35">
      <c r="B88" s="12" t="s">
        <v>305</v>
      </c>
      <c r="C88" s="13" t="s">
        <v>36</v>
      </c>
      <c r="D88" s="13" t="s">
        <v>164</v>
      </c>
      <c r="E88" s="13" t="s">
        <v>286</v>
      </c>
      <c r="F88" s="14" t="s">
        <v>356</v>
      </c>
      <c r="G88" s="15" t="s">
        <v>117</v>
      </c>
      <c r="H88" s="13" t="s">
        <v>306</v>
      </c>
      <c r="I88" s="14" t="s">
        <v>314</v>
      </c>
      <c r="J88" s="13" t="s">
        <v>315</v>
      </c>
      <c r="K88" s="16" t="s">
        <v>10</v>
      </c>
      <c r="L88" s="17" t="s">
        <v>287</v>
      </c>
      <c r="M88" s="16">
        <v>100</v>
      </c>
      <c r="N88" s="16">
        <v>70</v>
      </c>
      <c r="O88" s="14" t="s">
        <v>441</v>
      </c>
    </row>
    <row r="89" spans="2:15" ht="72" x14ac:dyDescent="0.35">
      <c r="B89" s="12" t="s">
        <v>35</v>
      </c>
      <c r="C89" s="13" t="s">
        <v>288</v>
      </c>
      <c r="D89" s="13" t="s">
        <v>295</v>
      </c>
      <c r="E89" s="13" t="s">
        <v>286</v>
      </c>
      <c r="F89" s="14" t="s">
        <v>296</v>
      </c>
      <c r="G89" s="15" t="s">
        <v>290</v>
      </c>
      <c r="H89" s="13" t="s">
        <v>316</v>
      </c>
      <c r="I89" s="14" t="s">
        <v>317</v>
      </c>
      <c r="J89" s="13" t="s">
        <v>318</v>
      </c>
      <c r="K89" s="16" t="s">
        <v>10</v>
      </c>
      <c r="L89" s="17" t="s">
        <v>287</v>
      </c>
      <c r="M89" s="16">
        <v>75</v>
      </c>
      <c r="N89" s="16">
        <v>85</v>
      </c>
      <c r="O89" s="14" t="s">
        <v>319</v>
      </c>
    </row>
    <row r="90" spans="2:15" ht="63" x14ac:dyDescent="0.35">
      <c r="B90" s="12" t="s">
        <v>320</v>
      </c>
      <c r="C90" s="13" t="s">
        <v>288</v>
      </c>
      <c r="D90" s="13" t="s">
        <v>295</v>
      </c>
      <c r="E90" s="13" t="s">
        <v>286</v>
      </c>
      <c r="F90" s="14" t="s">
        <v>296</v>
      </c>
      <c r="G90" s="15" t="s">
        <v>290</v>
      </c>
      <c r="H90" s="13" t="s">
        <v>321</v>
      </c>
      <c r="I90" s="14" t="s">
        <v>322</v>
      </c>
      <c r="J90" s="13" t="s">
        <v>323</v>
      </c>
      <c r="K90" s="16" t="s">
        <v>10</v>
      </c>
      <c r="L90" s="17" t="s">
        <v>287</v>
      </c>
      <c r="M90" s="16">
        <v>100</v>
      </c>
      <c r="N90" s="16">
        <v>100</v>
      </c>
      <c r="O90" s="14" t="s">
        <v>324</v>
      </c>
    </row>
    <row r="91" spans="2:15" ht="63" x14ac:dyDescent="0.35">
      <c r="B91" s="12" t="s">
        <v>320</v>
      </c>
      <c r="C91" s="13" t="s">
        <v>288</v>
      </c>
      <c r="D91" s="13" t="s">
        <v>295</v>
      </c>
      <c r="E91" s="13" t="s">
        <v>286</v>
      </c>
      <c r="F91" s="14" t="s">
        <v>296</v>
      </c>
      <c r="G91" s="15" t="s">
        <v>290</v>
      </c>
      <c r="H91" s="13" t="s">
        <v>325</v>
      </c>
      <c r="I91" s="14" t="s">
        <v>322</v>
      </c>
      <c r="J91" s="13" t="s">
        <v>326</v>
      </c>
      <c r="K91" s="16" t="s">
        <v>10</v>
      </c>
      <c r="L91" s="17" t="s">
        <v>287</v>
      </c>
      <c r="M91" s="16">
        <v>100</v>
      </c>
      <c r="N91" s="16">
        <v>100</v>
      </c>
      <c r="O91" s="14" t="s">
        <v>324</v>
      </c>
    </row>
    <row r="92" spans="2:15" ht="90" x14ac:dyDescent="0.35">
      <c r="B92" s="12" t="s">
        <v>294</v>
      </c>
      <c r="C92" s="13" t="s">
        <v>288</v>
      </c>
      <c r="D92" s="13" t="s">
        <v>295</v>
      </c>
      <c r="E92" s="13" t="s">
        <v>286</v>
      </c>
      <c r="F92" s="14" t="s">
        <v>296</v>
      </c>
      <c r="G92" s="15" t="s">
        <v>290</v>
      </c>
      <c r="H92" s="13" t="s">
        <v>327</v>
      </c>
      <c r="I92" s="14" t="s">
        <v>328</v>
      </c>
      <c r="J92" s="13" t="s">
        <v>329</v>
      </c>
      <c r="K92" s="16" t="s">
        <v>10</v>
      </c>
      <c r="L92" s="17" t="s">
        <v>287</v>
      </c>
      <c r="M92" s="16">
        <v>75</v>
      </c>
      <c r="N92" s="16">
        <v>100</v>
      </c>
      <c r="O92" s="14" t="s">
        <v>330</v>
      </c>
    </row>
    <row r="93" spans="2:15" ht="54" x14ac:dyDescent="0.35">
      <c r="B93" s="12" t="s">
        <v>331</v>
      </c>
      <c r="C93" s="13" t="s">
        <v>288</v>
      </c>
      <c r="D93" s="13" t="s">
        <v>295</v>
      </c>
      <c r="E93" s="13" t="s">
        <v>286</v>
      </c>
      <c r="F93" s="14" t="s">
        <v>296</v>
      </c>
      <c r="G93" s="15" t="s">
        <v>290</v>
      </c>
      <c r="H93" s="13" t="s">
        <v>332</v>
      </c>
      <c r="I93" s="14" t="s">
        <v>333</v>
      </c>
      <c r="J93" s="13" t="s">
        <v>334</v>
      </c>
      <c r="K93" s="16" t="s">
        <v>10</v>
      </c>
      <c r="L93" s="17" t="s">
        <v>287</v>
      </c>
      <c r="M93" s="16">
        <v>100</v>
      </c>
      <c r="N93" s="16">
        <v>100</v>
      </c>
      <c r="O93" s="14" t="s">
        <v>335</v>
      </c>
    </row>
    <row r="94" spans="2:15" ht="54" x14ac:dyDescent="0.35">
      <c r="B94" s="12" t="s">
        <v>336</v>
      </c>
      <c r="C94" s="13" t="s">
        <v>288</v>
      </c>
      <c r="D94" s="13" t="s">
        <v>295</v>
      </c>
      <c r="E94" s="13" t="s">
        <v>286</v>
      </c>
      <c r="F94" s="14" t="s">
        <v>296</v>
      </c>
      <c r="G94" s="15" t="s">
        <v>290</v>
      </c>
      <c r="H94" s="13" t="s">
        <v>337</v>
      </c>
      <c r="I94" s="14" t="s">
        <v>338</v>
      </c>
      <c r="J94" s="13" t="s">
        <v>339</v>
      </c>
      <c r="K94" s="16" t="s">
        <v>10</v>
      </c>
      <c r="L94" s="17" t="s">
        <v>287</v>
      </c>
      <c r="M94" s="16">
        <v>100</v>
      </c>
      <c r="N94" s="16">
        <v>100</v>
      </c>
      <c r="O94" s="14" t="s">
        <v>340</v>
      </c>
    </row>
    <row r="95" spans="2:15" ht="63" x14ac:dyDescent="0.35">
      <c r="B95" s="12" t="s">
        <v>1</v>
      </c>
      <c r="C95" s="13" t="s">
        <v>288</v>
      </c>
      <c r="D95" s="13" t="s">
        <v>295</v>
      </c>
      <c r="E95" s="13" t="s">
        <v>286</v>
      </c>
      <c r="F95" s="14" t="s">
        <v>296</v>
      </c>
      <c r="G95" s="15" t="s">
        <v>290</v>
      </c>
      <c r="H95" s="13" t="s">
        <v>332</v>
      </c>
      <c r="I95" s="14" t="s">
        <v>341</v>
      </c>
      <c r="J95" s="13" t="s">
        <v>342</v>
      </c>
      <c r="K95" s="16" t="s">
        <v>10</v>
      </c>
      <c r="L95" s="17" t="s">
        <v>287</v>
      </c>
      <c r="M95" s="16">
        <v>100</v>
      </c>
      <c r="N95" s="16">
        <v>100</v>
      </c>
      <c r="O95" s="14" t="s">
        <v>343</v>
      </c>
    </row>
    <row r="96" spans="2:15" ht="54" x14ac:dyDescent="0.35">
      <c r="B96" s="12" t="s">
        <v>344</v>
      </c>
      <c r="C96" s="13" t="s">
        <v>288</v>
      </c>
      <c r="D96" s="13" t="s">
        <v>357</v>
      </c>
      <c r="E96" s="13" t="s">
        <v>286</v>
      </c>
      <c r="F96" s="14" t="s">
        <v>358</v>
      </c>
      <c r="G96" s="15" t="s">
        <v>290</v>
      </c>
      <c r="H96" s="13" t="s">
        <v>332</v>
      </c>
      <c r="I96" s="14" t="s">
        <v>345</v>
      </c>
      <c r="J96" s="13" t="s">
        <v>342</v>
      </c>
      <c r="K96" s="16" t="s">
        <v>10</v>
      </c>
      <c r="L96" s="17" t="s">
        <v>287</v>
      </c>
      <c r="M96" s="16">
        <v>100</v>
      </c>
      <c r="N96" s="16">
        <v>100</v>
      </c>
      <c r="O96" s="14" t="s">
        <v>359</v>
      </c>
    </row>
    <row r="97" spans="13:15" x14ac:dyDescent="0.35">
      <c r="M97" s="24"/>
      <c r="N97" s="25"/>
      <c r="O97" s="24"/>
    </row>
    <row r="98" spans="13:15" x14ac:dyDescent="0.35">
      <c r="M98" s="24"/>
      <c r="N98" s="25"/>
      <c r="O98" s="24"/>
    </row>
    <row r="99" spans="13:15" x14ac:dyDescent="0.35">
      <c r="M99" s="24"/>
      <c r="N99" s="25"/>
      <c r="O99" s="24"/>
    </row>
    <row r="100" spans="13:15" x14ac:dyDescent="0.35">
      <c r="M100" s="24"/>
      <c r="N100" s="24"/>
      <c r="O100" s="24"/>
    </row>
  </sheetData>
  <autoFilter ref="B3:O96"/>
  <mergeCells count="16">
    <mergeCell ref="M3:M4"/>
    <mergeCell ref="N3:N4"/>
    <mergeCell ref="O3:O4"/>
    <mergeCell ref="B1:C1"/>
    <mergeCell ref="D1:L1"/>
    <mergeCell ref="G3:G4"/>
    <mergeCell ref="H3:H4"/>
    <mergeCell ref="I3:I4"/>
    <mergeCell ref="J3:J4"/>
    <mergeCell ref="K3:K4"/>
    <mergeCell ref="L3:L4"/>
    <mergeCell ref="B3:B4"/>
    <mergeCell ref="C3:C4"/>
    <mergeCell ref="D3:D4"/>
    <mergeCell ref="E3:E4"/>
    <mergeCell ref="F3:F4"/>
  </mergeCells>
  <dataValidations disablePrompts="1" count="2">
    <dataValidation type="list" allowBlank="1" showInputMessage="1" showErrorMessage="1" sqref="E37:E39">
      <formula1>PDD</formula1>
    </dataValidation>
    <dataValidation type="list" allowBlank="1" showInputMessage="1" showErrorMessage="1" sqref="B38:B39">
      <formula1>Proy</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11"/>
  <sheetViews>
    <sheetView workbookViewId="0">
      <selection activeCell="C7" sqref="C7"/>
    </sheetView>
  </sheetViews>
  <sheetFormatPr baseColWidth="10" defaultRowHeight="14.5" x14ac:dyDescent="0.35"/>
  <cols>
    <col min="2" max="2" width="20.81640625" customWidth="1"/>
    <col min="3" max="3" width="15.1796875" bestFit="1" customWidth="1"/>
    <col min="7" max="7" width="13.1796875" bestFit="1" customWidth="1"/>
    <col min="8" max="8" width="15.1796875" bestFit="1" customWidth="1"/>
    <col min="10" max="10" width="17.81640625" customWidth="1"/>
  </cols>
  <sheetData>
    <row r="5" spans="2:14" x14ac:dyDescent="0.35">
      <c r="C5">
        <f>+C6*40%</f>
        <v>4435200</v>
      </c>
    </row>
    <row r="6" spans="2:14" x14ac:dyDescent="0.35">
      <c r="B6" t="s">
        <v>362</v>
      </c>
      <c r="C6" s="2">
        <v>11088000</v>
      </c>
      <c r="D6" s="1">
        <v>5.6000000000000001E-2</v>
      </c>
      <c r="E6">
        <f>+C6*D6</f>
        <v>620928</v>
      </c>
      <c r="H6" s="2">
        <f>+C6+E6</f>
        <v>11708928</v>
      </c>
      <c r="I6">
        <v>12</v>
      </c>
      <c r="J6" s="2">
        <f>+H6*I6</f>
        <v>140507136</v>
      </c>
      <c r="L6">
        <v>12000000</v>
      </c>
      <c r="M6">
        <v>11098000</v>
      </c>
    </row>
    <row r="7" spans="2:14" x14ac:dyDescent="0.35">
      <c r="D7" s="1">
        <v>0.28499999999999998</v>
      </c>
      <c r="G7">
        <f>+C5*D7</f>
        <v>1264032</v>
      </c>
      <c r="H7" s="2"/>
      <c r="L7">
        <v>1</v>
      </c>
      <c r="M7">
        <f>+M6/L6</f>
        <v>0.92483333333333329</v>
      </c>
      <c r="N7">
        <f>+L7-M7</f>
        <v>7.5166666666666715E-2</v>
      </c>
    </row>
    <row r="8" spans="2:14" x14ac:dyDescent="0.35">
      <c r="C8" s="3">
        <f>+C6-1197000</f>
        <v>9891000</v>
      </c>
      <c r="D8" s="1">
        <v>5.1999999999999995E-4</v>
      </c>
      <c r="G8">
        <f>+C5*D8</f>
        <v>2306.3039999999996</v>
      </c>
      <c r="H8" s="2"/>
      <c r="I8">
        <v>4</v>
      </c>
      <c r="J8" s="2">
        <f>+C6*I8</f>
        <v>44352000</v>
      </c>
    </row>
    <row r="9" spans="2:14" x14ac:dyDescent="0.35">
      <c r="D9" s="1">
        <v>7.4999999999999997E-2</v>
      </c>
      <c r="G9">
        <f>+C8*D9</f>
        <v>741825</v>
      </c>
      <c r="H9" s="2"/>
    </row>
    <row r="10" spans="2:14" x14ac:dyDescent="0.35">
      <c r="G10">
        <f>+G7+G8+G9</f>
        <v>2008163.304</v>
      </c>
      <c r="H10" s="2"/>
    </row>
    <row r="11" spans="2:14" x14ac:dyDescent="0.35">
      <c r="G11" s="3">
        <f>+C6-G10</f>
        <v>9079836.6960000005</v>
      </c>
      <c r="H1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Jorge Rosso Suescun</cp:lastModifiedBy>
  <dcterms:created xsi:type="dcterms:W3CDTF">2022-01-18T22:55:33Z</dcterms:created>
  <dcterms:modified xsi:type="dcterms:W3CDTF">2022-05-05T03:05:03Z</dcterms:modified>
</cp:coreProperties>
</file>