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0.203\Institucional\SGC\DF\TESORERIA\EJECUCIÓN DE INGRESOS RENOBO\2025\"/>
    </mc:Choice>
  </mc:AlternateContent>
  <xr:revisionPtr revIDLastSave="0" documentId="13_ncr:1_{8B07F8BF-15D2-402C-BD33-D420D5A12E57}" xr6:coauthVersionLast="47" xr6:coauthVersionMax="47" xr10:uidLastSave="{00000000-0000-0000-0000-000000000000}"/>
  <bookViews>
    <workbookView xWindow="-120" yWindow="-120" windowWidth="29040" windowHeight="15720" firstSheet="6" activeTab="9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EJECUCION  INGRESOS 2025 JUN" sheetId="26" r:id="rId6"/>
    <sheet name="EJECUCION  INGRESOS 2025 JUL" sheetId="28" r:id="rId7"/>
    <sheet name="EJECUCION  INGRESOS 2025 AGO " sheetId="29" r:id="rId8"/>
    <sheet name="BASE" sheetId="15" r:id="rId9"/>
    <sheet name="EJECUCION  INGRESOS 2025 SEP" sheetId="30" r:id="rId10"/>
  </sheets>
  <externalReferences>
    <externalReference r:id="rId11"/>
  </externalReferences>
  <definedNames>
    <definedName name="_xlnm.Print_Area" localSheetId="3">'EJECUCION  INGRESOS 2025 ABR'!$B$1:$K$42</definedName>
    <definedName name="_xlnm.Print_Area" localSheetId="7">'EJECUCION  INGRESOS 2025 AGO 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6">'EJECUCION  INGRESOS 2025 JUL'!$B$1:$K$42</definedName>
    <definedName name="_xlnm.Print_Area" localSheetId="5">'EJECUCION  INGRESOS 2025 JUN'!$B$1:$K$42</definedName>
    <definedName name="_xlnm.Print_Area" localSheetId="2">'EJECUCION  INGRESOS 2025 MAR'!$B$1:$K$42</definedName>
    <definedName name="_xlnm.Print_Area" localSheetId="4">'EJECUCION  INGRESOS 2025 MAY'!$B$1:$K$42</definedName>
    <definedName name="_xlnm.Print_Area" localSheetId="9">'EJECUCION  INGRESOS 2025 SEP'!$B$1:$K$42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30" l="1"/>
  <c r="K7" i="30"/>
  <c r="I7" i="30"/>
  <c r="I22" i="30"/>
  <c r="I24" i="30" s="1"/>
  <c r="H7" i="30"/>
  <c r="G7" i="30"/>
  <c r="F7" i="30"/>
  <c r="K24" i="30"/>
  <c r="J24" i="30"/>
  <c r="G24" i="30"/>
  <c r="E24" i="30"/>
  <c r="G22" i="30"/>
  <c r="E22" i="30"/>
  <c r="D22" i="30"/>
  <c r="D24" i="30" s="1"/>
  <c r="E17" i="30"/>
  <c r="E16" i="30"/>
  <c r="E15" i="30" s="1"/>
  <c r="F13" i="30"/>
  <c r="F12" i="30" s="1"/>
  <c r="F11" i="30" s="1"/>
  <c r="F10" i="30" s="1"/>
  <c r="H22" i="30"/>
  <c r="H24" i="30" s="1"/>
  <c r="F8" i="30"/>
  <c r="D22" i="29"/>
  <c r="F22" i="29"/>
  <c r="G22" i="29"/>
  <c r="H22" i="29"/>
  <c r="F22" i="30" l="1"/>
  <c r="F24" i="30" s="1"/>
  <c r="E22" i="29"/>
  <c r="K22" i="29" l="1"/>
  <c r="K24" i="29" s="1"/>
  <c r="G24" i="29"/>
  <c r="D24" i="29"/>
  <c r="E24" i="29"/>
  <c r="E17" i="29"/>
  <c r="E16" i="29" s="1"/>
  <c r="E15" i="29" s="1"/>
  <c r="F13" i="29"/>
  <c r="F12" i="29" s="1"/>
  <c r="F11" i="29" s="1"/>
  <c r="F10" i="29" s="1"/>
  <c r="I22" i="29"/>
  <c r="H8" i="29"/>
  <c r="F8" i="29"/>
  <c r="K22" i="28"/>
  <c r="J22" i="28"/>
  <c r="I10" i="28"/>
  <c r="H22" i="28"/>
  <c r="I22" i="28"/>
  <c r="I24" i="28" s="1"/>
  <c r="H8" i="28"/>
  <c r="H24" i="28" s="1"/>
  <c r="K24" i="28"/>
  <c r="G22" i="28"/>
  <c r="G24" i="28" s="1"/>
  <c r="D22" i="28"/>
  <c r="D24" i="28" s="1"/>
  <c r="F21" i="28"/>
  <c r="E21" i="28"/>
  <c r="F20" i="28"/>
  <c r="E20" i="28"/>
  <c r="F19" i="28"/>
  <c r="E19" i="28"/>
  <c r="E22" i="28" s="1"/>
  <c r="E24" i="28" s="1"/>
  <c r="E18" i="28"/>
  <c r="E17" i="28" s="1"/>
  <c r="E16" i="28" s="1"/>
  <c r="E15" i="28" s="1"/>
  <c r="F13" i="28"/>
  <c r="F12" i="28"/>
  <c r="F11" i="28" s="1"/>
  <c r="F10" i="28" s="1"/>
  <c r="F8" i="28"/>
  <c r="J22" i="26"/>
  <c r="H22" i="26"/>
  <c r="H24" i="26" s="1"/>
  <c r="K22" i="26"/>
  <c r="K24" i="26" s="1"/>
  <c r="I22" i="26"/>
  <c r="I24" i="26" s="1"/>
  <c r="D24" i="26"/>
  <c r="G22" i="26"/>
  <c r="G24" i="26" s="1"/>
  <c r="D22" i="26"/>
  <c r="F21" i="26"/>
  <c r="E21" i="26"/>
  <c r="F20" i="26"/>
  <c r="E20" i="26"/>
  <c r="F19" i="26"/>
  <c r="E19" i="26"/>
  <c r="E22" i="26" s="1"/>
  <c r="E24" i="26" s="1"/>
  <c r="E18" i="26"/>
  <c r="E17" i="26" s="1"/>
  <c r="E16" i="26" s="1"/>
  <c r="E15" i="26" s="1"/>
  <c r="F13" i="26"/>
  <c r="F12" i="26" s="1"/>
  <c r="F11" i="26" s="1"/>
  <c r="F10" i="26" s="1"/>
  <c r="F8" i="26"/>
  <c r="K22" i="25"/>
  <c r="K24" i="25" s="1"/>
  <c r="D22" i="25"/>
  <c r="D24" i="25" s="1"/>
  <c r="F21" i="25"/>
  <c r="J21" i="25" s="1"/>
  <c r="E21" i="25"/>
  <c r="F20" i="25"/>
  <c r="E20" i="25"/>
  <c r="F19" i="25"/>
  <c r="E19" i="25"/>
  <c r="E18" i="25"/>
  <c r="E17" i="25" s="1"/>
  <c r="E16" i="25" s="1"/>
  <c r="E15" i="25" s="1"/>
  <c r="J14" i="25"/>
  <c r="J13" i="25"/>
  <c r="F13" i="25"/>
  <c r="F12" i="25"/>
  <c r="F11" i="25" s="1"/>
  <c r="J9" i="25"/>
  <c r="F8" i="25"/>
  <c r="F8" i="23"/>
  <c r="F13" i="23"/>
  <c r="F12" i="23" s="1"/>
  <c r="G17" i="23"/>
  <c r="F19" i="23"/>
  <c r="F20" i="23"/>
  <c r="F21" i="23"/>
  <c r="G9" i="24"/>
  <c r="I7" i="24"/>
  <c r="I22" i="24"/>
  <c r="H21" i="24"/>
  <c r="H20" i="24" s="1"/>
  <c r="H19" i="24" s="1"/>
  <c r="G11" i="24"/>
  <c r="D22" i="24"/>
  <c r="D24" i="24" s="1"/>
  <c r="E21" i="24"/>
  <c r="F21" i="24" s="1"/>
  <c r="E20" i="24"/>
  <c r="E19" i="24"/>
  <c r="H18" i="24"/>
  <c r="I18" i="24" s="1"/>
  <c r="G18" i="24"/>
  <c r="E18" i="24"/>
  <c r="E17" i="24" s="1"/>
  <c r="E16" i="24" s="1"/>
  <c r="E15" i="24" s="1"/>
  <c r="H17" i="24"/>
  <c r="H16" i="24" s="1"/>
  <c r="H15" i="24" s="1"/>
  <c r="G17" i="24"/>
  <c r="G16" i="24"/>
  <c r="G15" i="24"/>
  <c r="H14" i="24"/>
  <c r="G14" i="24"/>
  <c r="G13" i="24"/>
  <c r="E13" i="24"/>
  <c r="E12" i="24" s="1"/>
  <c r="G12" i="24"/>
  <c r="G10" i="24"/>
  <c r="H9" i="24"/>
  <c r="H8" i="24" s="1"/>
  <c r="E9" i="24"/>
  <c r="E8" i="24" s="1"/>
  <c r="I21" i="21"/>
  <c r="D24" i="15"/>
  <c r="D22" i="15"/>
  <c r="D22" i="23"/>
  <c r="D24" i="23" s="1"/>
  <c r="H21" i="23"/>
  <c r="E21" i="23"/>
  <c r="E20" i="23"/>
  <c r="E19" i="23"/>
  <c r="H18" i="23"/>
  <c r="H17" i="23" s="1"/>
  <c r="H16" i="23" s="1"/>
  <c r="H15" i="23" s="1"/>
  <c r="G18" i="23"/>
  <c r="E18" i="23"/>
  <c r="E17" i="23" s="1"/>
  <c r="E16" i="23" s="1"/>
  <c r="E15" i="23" s="1"/>
  <c r="H14" i="23"/>
  <c r="H13" i="23"/>
  <c r="E13" i="23"/>
  <c r="E12" i="23" s="1"/>
  <c r="H12" i="23"/>
  <c r="H9" i="23"/>
  <c r="H8" i="23" s="1"/>
  <c r="G8" i="23"/>
  <c r="E8" i="23"/>
  <c r="I18" i="21"/>
  <c r="H13" i="21"/>
  <c r="H12" i="21" s="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G12" i="21"/>
  <c r="E9" i="21"/>
  <c r="H8" i="21"/>
  <c r="F22" i="28" l="1"/>
  <c r="F24" i="28" s="1"/>
  <c r="H24" i="29"/>
  <c r="F24" i="29"/>
  <c r="F7" i="29"/>
  <c r="I24" i="29"/>
  <c r="J24" i="29"/>
  <c r="F7" i="28"/>
  <c r="J24" i="28"/>
  <c r="F7" i="26"/>
  <c r="F22" i="26"/>
  <c r="F24" i="26" s="1"/>
  <c r="J24" i="26"/>
  <c r="J20" i="25"/>
  <c r="E22" i="25"/>
  <c r="E24" i="25" s="1"/>
  <c r="F10" i="25"/>
  <c r="J19" i="25"/>
  <c r="G22" i="25"/>
  <c r="G24" i="25" s="1"/>
  <c r="J8" i="25"/>
  <c r="J12" i="25"/>
  <c r="F7" i="25"/>
  <c r="G21" i="23"/>
  <c r="J21" i="23" s="1"/>
  <c r="G13" i="23"/>
  <c r="G12" i="23"/>
  <c r="E11" i="23"/>
  <c r="E10" i="23" s="1"/>
  <c r="E7" i="23" s="1"/>
  <c r="H13" i="24"/>
  <c r="H12" i="24" s="1"/>
  <c r="H11" i="23"/>
  <c r="H10" i="23" s="1"/>
  <c r="K18" i="24"/>
  <c r="I13" i="24"/>
  <c r="K13" i="24" s="1"/>
  <c r="J14" i="24"/>
  <c r="I17" i="24"/>
  <c r="J18" i="24"/>
  <c r="E11" i="24"/>
  <c r="E10" i="24" s="1"/>
  <c r="E7" i="24" s="1"/>
  <c r="H11" i="24"/>
  <c r="H10" i="24" s="1"/>
  <c r="H7" i="24" s="1"/>
  <c r="G21" i="24"/>
  <c r="F20" i="24"/>
  <c r="K14" i="24"/>
  <c r="G8" i="24"/>
  <c r="K9" i="24"/>
  <c r="I8" i="23"/>
  <c r="I18" i="23"/>
  <c r="J18" i="23" s="1"/>
  <c r="J14" i="23"/>
  <c r="E11" i="21"/>
  <c r="E10" i="21" s="1"/>
  <c r="I20" i="23"/>
  <c r="H20" i="23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F22" i="25" l="1"/>
  <c r="F24" i="25" s="1"/>
  <c r="H22" i="25"/>
  <c r="H24" i="25" s="1"/>
  <c r="J18" i="25"/>
  <c r="E22" i="24"/>
  <c r="E24" i="24" s="1"/>
  <c r="E22" i="23"/>
  <c r="E24" i="23" s="1"/>
  <c r="G16" i="23"/>
  <c r="H7" i="23"/>
  <c r="H19" i="23"/>
  <c r="I17" i="23"/>
  <c r="I20" i="24"/>
  <c r="J21" i="24"/>
  <c r="G20" i="24"/>
  <c r="K20" i="24" s="1"/>
  <c r="F19" i="24"/>
  <c r="K21" i="24"/>
  <c r="J17" i="24"/>
  <c r="I16" i="24"/>
  <c r="I12" i="24"/>
  <c r="J13" i="24"/>
  <c r="H22" i="24"/>
  <c r="H24" i="24" s="1"/>
  <c r="K17" i="24"/>
  <c r="J9" i="24"/>
  <c r="I8" i="24"/>
  <c r="J9" i="23"/>
  <c r="K9" i="23"/>
  <c r="H22" i="21"/>
  <c r="I13" i="23"/>
  <c r="I12" i="23" s="1"/>
  <c r="H24" i="21"/>
  <c r="L22" i="15"/>
  <c r="L24" i="15" s="1"/>
  <c r="J17" i="23"/>
  <c r="I16" i="23"/>
  <c r="K17" i="23"/>
  <c r="H22" i="23"/>
  <c r="H24" i="23" s="1"/>
  <c r="J8" i="23"/>
  <c r="G20" i="23"/>
  <c r="K20" i="23" s="1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17" i="25"/>
  <c r="G15" i="23"/>
  <c r="F11" i="23"/>
  <c r="G11" i="23" s="1"/>
  <c r="J13" i="23"/>
  <c r="J16" i="24"/>
  <c r="I15" i="24"/>
  <c r="K16" i="24"/>
  <c r="F22" i="24"/>
  <c r="F24" i="24" s="1"/>
  <c r="G19" i="24"/>
  <c r="J8" i="24"/>
  <c r="K8" i="24"/>
  <c r="J12" i="24"/>
  <c r="I11" i="24"/>
  <c r="K12" i="24"/>
  <c r="J20" i="24"/>
  <c r="I19" i="24"/>
  <c r="J20" i="21"/>
  <c r="J20" i="23"/>
  <c r="F22" i="21"/>
  <c r="F24" i="21" s="1"/>
  <c r="J16" i="23"/>
  <c r="I15" i="23"/>
  <c r="K16" i="23"/>
  <c r="G19" i="23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6" i="25" l="1"/>
  <c r="G7" i="24"/>
  <c r="G22" i="24"/>
  <c r="K11" i="23"/>
  <c r="F10" i="23"/>
  <c r="G10" i="23" s="1"/>
  <c r="J19" i="24"/>
  <c r="J15" i="24"/>
  <c r="K15" i="24"/>
  <c r="J11" i="24"/>
  <c r="I10" i="24"/>
  <c r="K11" i="24"/>
  <c r="K19" i="24"/>
  <c r="J15" i="23"/>
  <c r="K15" i="23"/>
  <c r="I10" i="23"/>
  <c r="I7" i="23" s="1"/>
  <c r="K19" i="23"/>
  <c r="J19" i="23"/>
  <c r="J15" i="21"/>
  <c r="K15" i="21"/>
  <c r="I11" i="21"/>
  <c r="G24" i="21"/>
  <c r="J15" i="25" l="1"/>
  <c r="G22" i="23"/>
  <c r="G7" i="23"/>
  <c r="J11" i="23"/>
  <c r="J10" i="23"/>
  <c r="F7" i="23"/>
  <c r="F22" i="23"/>
  <c r="F24" i="23" s="1"/>
  <c r="G24" i="24"/>
  <c r="J10" i="24"/>
  <c r="K10" i="24"/>
  <c r="K22" i="24"/>
  <c r="K24" i="24" s="1"/>
  <c r="J7" i="24"/>
  <c r="I22" i="23"/>
  <c r="J11" i="21"/>
  <c r="I10" i="21"/>
  <c r="K11" i="21"/>
  <c r="J11" i="25" l="1"/>
  <c r="K10" i="23"/>
  <c r="J7" i="23"/>
  <c r="G24" i="23"/>
  <c r="K7" i="24"/>
  <c r="I24" i="24"/>
  <c r="J22" i="24"/>
  <c r="J24" i="24" s="1"/>
  <c r="I24" i="23"/>
  <c r="J22" i="23"/>
  <c r="J24" i="23" s="1"/>
  <c r="J10" i="21"/>
  <c r="I22" i="21"/>
  <c r="M22" i="15" s="1"/>
  <c r="M24" i="15" s="1"/>
  <c r="I7" i="21"/>
  <c r="K10" i="21"/>
  <c r="J10" i="25" l="1"/>
  <c r="I22" i="25"/>
  <c r="K7" i="23"/>
  <c r="K24" i="23"/>
  <c r="J22" i="21"/>
  <c r="J24" i="21" s="1"/>
  <c r="I24" i="21"/>
  <c r="K22" i="21"/>
  <c r="J7" i="21"/>
  <c r="K7" i="21"/>
  <c r="I24" i="25" l="1"/>
  <c r="J22" i="25"/>
  <c r="J24" i="25" s="1"/>
  <c r="J7" i="25"/>
  <c r="K24" i="2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<sst xmlns="http://schemas.openxmlformats.org/spreadsheetml/2006/main" count="364" uniqueCount="75">
  <si>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</si>
  <si>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</si>
  <si>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</si>
  <si>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</si>
  <si>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</si>
  <si>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</si>
  <si>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</si>
  <si>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</si>
  <si>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</si>
  <si>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</si>
  <si>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</si>
  <si>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</si>
  <si>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</si>
  <si>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</si>
  <si>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</si>
  <si>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</si>
  <si>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</si>
  <si>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</si>
  <si>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</si>
  <si>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</si>
  <si>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</si>
  <si>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</si>
  <si>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</si>
  <si>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</si>
  <si>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</si>
  <si>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</si>
  <si>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</si>
  <si>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</si>
  <si>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</si>
  <si>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</si>
  <si>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</si>
  <si>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</si>
  <si>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</si>
  <si>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</si>
  <si>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</si>
  <si>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</si>
  <si>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</si>
  <si>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</si>
  <si>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</si>
  <si>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</si>
  <si>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</si>
  <si>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</si>
  <si>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</si>
  <si>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</si>
  <si>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</si>
  <si>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</si>
  <si>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</si>
  <si>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</si>
  <si>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</si>
  <si>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</si>
  <si>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</si>
  <si>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</si>
  <si>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</si>
  <si>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</si>
  <si>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</si>
  <si>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</si>
  <si>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</si>
  <si>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</si>
  <si>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</si>
  <si>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</si>
  <si>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</si>
  <si>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</si>
  <si>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</si>
  <si>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</si>
  <si>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</si>
  <si>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</si>
  <si>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</si>
  <si>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</si>
  <si>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</si>
  <si>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</si>
  <si>
    <t>Ejecución Presupuestal de Rentas e Ingresos        Periodo 202506</t>
  </si>
  <si>
    <t>Ejecución Presupuestal de Rentas e Ingresos        Periodo 202507</t>
  </si>
  <si>
    <t>Ejecución Presupuestal de Rentas e Ingresos        Periodo 202508</t>
  </si>
  <si>
    <t>Paola Alcira Cornejo</t>
  </si>
  <si>
    <t>Ejecución Presupuestal de Rentas e Ingresos        Periodo 202509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</si>
</sst>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471D92D-8C86-4146-A04A-20E70E7B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0F61031-8617-4537-9B15-6C9EBB410DA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DCF15D3-A697-4182-9054-F4AA66BAB88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F058FD2-7396-49F5-816B-10295D5D528A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E8F8973-8DBA-48C5-824B-B63DFBBF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BFD3251-3100-4610-9286-6B179FA60787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32C97A6-DEB4-4894-B293-9E0D74A3A099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55198A5-466B-4269-AB0C-700922125D7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AAD0EE3-2305-46C9-83EE-C345C869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D88F44C-7B99-447F-A31F-9BDD4D2E1AD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80BE88E-37E0-48AA-8FFF-C6078691DB1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EEAD9842-B419-42F4-9C77-4EDB2EEA865B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10CFFCA-AA16-4319-A891-C5BC224D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A69F966-1DA2-413D-9318-8E98BAC1043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B03B85C-C838-46D8-94FC-D6093890FE51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FEA8921E-2D60-46A7-8DB9-14CE209A5E3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C/DF/tesoreria/EJECUCI&#211;N%20DE%20INGRESOS%20RENOBO/2024/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64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7115-E34D-4F27-8EB8-0BA931B10486}">
  <sheetPr>
    <pageSetUpPr fitToPage="1"/>
  </sheetPr>
  <dimension ref="B1:P42"/>
  <sheetViews>
    <sheetView tabSelected="1" zoomScale="85" zoomScaleNormal="85" zoomScaleSheetLayoutView="100" workbookViewId="0">
      <selection activeCell="J26" sqref="J2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74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70">
        <v>41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f>+H8+H10+H19</f>
        <v>1243376808</v>
      </c>
      <c r="I7" s="72">
        <f>+I8+I10+I19</f>
        <v>456587319112</v>
      </c>
      <c r="J7" s="73">
        <v>0.52910000000000001</v>
      </c>
      <c r="K7" s="72">
        <f>+K8+K10+K19</f>
        <v>406430568439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907386617</v>
      </c>
      <c r="I10" s="25">
        <v>15617575232</v>
      </c>
      <c r="J10" s="26">
        <v>3.6600000000000001E-2</v>
      </c>
      <c r="K10" s="25">
        <v>411671795079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907386617</v>
      </c>
      <c r="I11" s="33">
        <v>15617575232</v>
      </c>
      <c r="J11" s="30">
        <v>3.6600000000000001E-2</v>
      </c>
      <c r="K11" s="33">
        <v>411671795079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907386617</v>
      </c>
      <c r="I12" s="33">
        <v>8617575232</v>
      </c>
      <c r="J12" s="34">
        <v>2.6099999999999998E-2</v>
      </c>
      <c r="K12" s="33">
        <v>321299662079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907386617</v>
      </c>
      <c r="I13" s="33">
        <v>8617575232</v>
      </c>
      <c r="J13" s="30">
        <v>2.6099999999999998E-2</v>
      </c>
      <c r="K13" s="33">
        <v>321299662079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907386617</v>
      </c>
      <c r="I14" s="29">
        <v>8617575232</v>
      </c>
      <c r="J14" s="30">
        <v>2.6099999999999998E-2</v>
      </c>
      <c r="K14" s="29">
        <v>321299662079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335990191</v>
      </c>
      <c r="I19" s="25">
        <v>6441226640</v>
      </c>
      <c r="J19" s="26">
        <v>5.3673999999999999</v>
      </c>
      <c r="K19" s="25">
        <v>-5241226640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335990191</v>
      </c>
      <c r="I20" s="33">
        <v>6441226640</v>
      </c>
      <c r="J20" s="34">
        <v>5.3673999999999999</v>
      </c>
      <c r="K20" s="33">
        <v>-5241226640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335990191</v>
      </c>
      <c r="I21" s="29">
        <v>6441226640</v>
      </c>
      <c r="J21" s="43">
        <v>5.3673999999999999</v>
      </c>
      <c r="K21" s="42">
        <v>-5241226640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1243376808</v>
      </c>
      <c r="I22" s="46">
        <f>+I8+I10+I19</f>
        <v>456587319112</v>
      </c>
      <c r="J22" s="47">
        <v>0.52910000000000001</v>
      </c>
      <c r="K22" s="46">
        <f>K8+K10+K19</f>
        <v>406430568439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-9502977271</v>
      </c>
      <c r="I24" s="7">
        <f>+I22-[1]BASE!M19</f>
        <v>-86934223799</v>
      </c>
      <c r="J24" s="7">
        <f>+J22-[1]BASE!O19</f>
        <v>-0.23419999999999996</v>
      </c>
      <c r="K24" s="7">
        <f>+K22-[1]BASE!Q19</f>
        <v>237856976528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65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66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2" zoomScale="85" zoomScaleNormal="85" zoomScaleSheetLayoutView="100" workbookViewId="0">
      <selection activeCell="F15" sqref="F15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67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5" zoomScale="85" zoomScaleNormal="85" zoomScaleSheetLayoutView="100" workbookViewId="0">
      <selection activeCell="E22" sqref="E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68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opLeftCell="A3" zoomScale="85" zoomScaleNormal="85" zoomScaleSheetLayoutView="100" workbookViewId="0">
      <selection activeCell="H22" sqref="H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69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D4D-3ACB-4B37-A2CF-E2AC0ACBB334}">
  <sheetPr>
    <pageSetUpPr fitToPage="1"/>
  </sheetPr>
  <dimension ref="B1:P42"/>
  <sheetViews>
    <sheetView topLeftCell="B5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70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475093096</v>
      </c>
      <c r="I7" s="21">
        <v>444974704799</v>
      </c>
      <c r="J7" s="22">
        <v>0.51560000000000006</v>
      </c>
      <c r="K7" s="21">
        <v>418043182752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5094456687</v>
      </c>
      <c r="J10" s="26">
        <v>1.1899999999999999E-2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5094456687</v>
      </c>
      <c r="J11" s="30">
        <v>1.1899999999999999E-2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0</v>
      </c>
      <c r="I12" s="33">
        <v>1594456687</v>
      </c>
      <c r="J12" s="34">
        <v>4.7999999999999996E-3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0</v>
      </c>
      <c r="I13" s="33">
        <v>1594456687</v>
      </c>
      <c r="J13" s="30">
        <v>4.7999999999999996E-3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v>4.7999999999999996E-3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475093096</v>
      </c>
      <c r="I19" s="25">
        <v>5351730872</v>
      </c>
      <c r="J19" s="26">
        <v>4.4598000000000004</v>
      </c>
      <c r="K19" s="25">
        <v>-4151730872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475093096</v>
      </c>
      <c r="I20" s="33">
        <v>5351730872</v>
      </c>
      <c r="J20" s="34">
        <v>4.4598000000000004</v>
      </c>
      <c r="K20" s="33">
        <v>-4151730872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475093096</v>
      </c>
      <c r="I21" s="29">
        <v>5351730872</v>
      </c>
      <c r="J21" s="43">
        <v>4.4598000000000004</v>
      </c>
      <c r="K21" s="42">
        <v>-4151730872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475093096</v>
      </c>
      <c r="I22" s="46">
        <f>+I8+I10+I19</f>
        <v>444974704799</v>
      </c>
      <c r="J22" s="47">
        <f>+I22/G22</f>
        <v>0.51560310767336703</v>
      </c>
      <c r="K22" s="46">
        <f>+K8+K10+K19</f>
        <v>418043182752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-10271260983</v>
      </c>
      <c r="I24" s="7">
        <f>+I22-[1]BASE!M19</f>
        <v>-98546838112</v>
      </c>
      <c r="J24" s="7">
        <f>+J22-[1]BASE!O19</f>
        <v>-0.24769689232663294</v>
      </c>
      <c r="K24" s="7">
        <f>+K22-[1]BASE!Q19</f>
        <v>249469590841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3AB8-9304-46B3-81CB-B5CB1169A01F}">
  <sheetPr>
    <pageSetUpPr fitToPage="1"/>
  </sheetPr>
  <dimension ref="B1:P42"/>
  <sheetViews>
    <sheetView topLeftCell="B1" zoomScale="85" zoomScaleNormal="85" zoomScaleSheetLayoutView="100" workbookViewId="0">
      <selection activeCell="H26" sqref="H2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71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1679796535</v>
      </c>
      <c r="I7" s="21">
        <v>446654501334</v>
      </c>
      <c r="J7" s="22">
        <v>0.51749999999999996</v>
      </c>
      <c r="K7" s="21">
        <v>416363386217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1305510650</v>
      </c>
      <c r="I10" s="25">
        <f>+I11</f>
        <v>6399967337</v>
      </c>
      <c r="J10" s="26">
        <v>1.4999999999999999E-2</v>
      </c>
      <c r="K10" s="25">
        <v>420889402974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1305510650</v>
      </c>
      <c r="I11" s="33">
        <v>6399967337</v>
      </c>
      <c r="J11" s="30">
        <v>1.4999999999999999E-2</v>
      </c>
      <c r="K11" s="33">
        <v>420889402974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1305510650</v>
      </c>
      <c r="I12" s="33">
        <v>2899967337</v>
      </c>
      <c r="J12" s="34">
        <v>8.8000000000000005E-3</v>
      </c>
      <c r="K12" s="33">
        <v>327017269974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1305510650</v>
      </c>
      <c r="I13" s="33">
        <v>2899967337</v>
      </c>
      <c r="J13" s="30">
        <v>8.8000000000000005E-3</v>
      </c>
      <c r="K13" s="33">
        <v>327017269974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1305510650</v>
      </c>
      <c r="I14" s="29">
        <v>2899967337</v>
      </c>
      <c r="J14" s="30">
        <v>8.8000000000000005E-3</v>
      </c>
      <c r="K14" s="29">
        <v>327017269974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374285885</v>
      </c>
      <c r="I19" s="25">
        <v>5726016757</v>
      </c>
      <c r="J19" s="26">
        <v>4.7717000000000001</v>
      </c>
      <c r="K19" s="25">
        <v>-4526016757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374285885</v>
      </c>
      <c r="I20" s="33">
        <v>5726016757</v>
      </c>
      <c r="J20" s="34">
        <v>4.7717000000000001</v>
      </c>
      <c r="K20" s="33">
        <v>-4526016757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374285885</v>
      </c>
      <c r="I21" s="29">
        <v>5726016757</v>
      </c>
      <c r="J21" s="43">
        <v>4.7717000000000001</v>
      </c>
      <c r="K21" s="42">
        <v>-4526016757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1679796535</v>
      </c>
      <c r="I22" s="46">
        <f>+I8+I10+I19</f>
        <v>446654501334</v>
      </c>
      <c r="J22" s="47">
        <f>+I22/G22</f>
        <v>0.51754952913140517</v>
      </c>
      <c r="K22" s="46">
        <f>+K8+K10+K19</f>
        <v>416363386217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-9066557544</v>
      </c>
      <c r="I24" s="7">
        <f>+I22-[1]BASE!M19</f>
        <v>-96867041577</v>
      </c>
      <c r="J24" s="7">
        <f>+J22-[1]BASE!O19</f>
        <v>-0.24575047086859481</v>
      </c>
      <c r="K24" s="7">
        <f>+K22-[1]BASE!Q19</f>
        <v>247789794306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9C91-1208-4A5F-9966-08413D44C866}">
  <sheetPr>
    <pageSetUpPr fitToPage="1"/>
  </sheetPr>
  <dimension ref="B1:P42"/>
  <sheetViews>
    <sheetView topLeftCell="A6" zoomScale="85" zoomScaleNormal="85" zoomScaleSheetLayoutView="100" workbookViewId="0">
      <selection activeCell="E39" sqref="E39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72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70">
        <v>41</v>
      </c>
      <c r="C7" s="71" t="s">
        <v>15</v>
      </c>
      <c r="D7" s="72">
        <v>663476077000</v>
      </c>
      <c r="E7" s="72">
        <v>0</v>
      </c>
      <c r="F7" s="72">
        <f t="shared" ref="F7" si="0">+F8+F10+F19</f>
        <v>199541810551</v>
      </c>
      <c r="G7" s="72">
        <v>863017887551</v>
      </c>
      <c r="H7" s="72">
        <v>8689440970</v>
      </c>
      <c r="I7" s="72">
        <v>455343992304</v>
      </c>
      <c r="J7" s="73">
        <v>0.52759999999999996</v>
      </c>
      <c r="K7" s="72">
        <v>407673895247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8310221278</v>
      </c>
      <c r="I10" s="25">
        <v>14710188615</v>
      </c>
      <c r="J10" s="26">
        <v>3.44E-2</v>
      </c>
      <c r="K10" s="25">
        <v>412579181696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8310221278</v>
      </c>
      <c r="I11" s="33">
        <v>14710188615</v>
      </c>
      <c r="J11" s="30">
        <v>3.44E-2</v>
      </c>
      <c r="K11" s="33">
        <v>412579181696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4810221278</v>
      </c>
      <c r="I12" s="33">
        <v>7710188615</v>
      </c>
      <c r="J12" s="34">
        <v>2.3399999999999997E-2</v>
      </c>
      <c r="K12" s="33">
        <v>322207048696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4810221278</v>
      </c>
      <c r="I13" s="33">
        <v>7710188615</v>
      </c>
      <c r="J13" s="30">
        <v>2.3399999999999997E-2</v>
      </c>
      <c r="K13" s="33">
        <v>322207048696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4810221278</v>
      </c>
      <c r="I14" s="29">
        <v>7710188615</v>
      </c>
      <c r="J14" s="30">
        <v>2.3399999999999997E-2</v>
      </c>
      <c r="K14" s="29">
        <v>322207048696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3500000000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3500000000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3500000000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3500000000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379219692</v>
      </c>
      <c r="I19" s="25">
        <v>6105286449</v>
      </c>
      <c r="J19" s="26">
        <v>5.0876999999999999</v>
      </c>
      <c r="K19" s="25">
        <v>-4905286449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379219692</v>
      </c>
      <c r="I20" s="33">
        <v>6105286449</v>
      </c>
      <c r="J20" s="34">
        <v>5.0876999999999999</v>
      </c>
      <c r="K20" s="33">
        <v>-4905286449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379219692</v>
      </c>
      <c r="I21" s="29">
        <v>6105286449</v>
      </c>
      <c r="J21" s="43">
        <v>5.0876999999999999</v>
      </c>
      <c r="K21" s="42">
        <v>-4905286449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I22" si="4">+E8+E10+E19</f>
        <v>0</v>
      </c>
      <c r="F22" s="46">
        <f>+F8+F10+F19</f>
        <v>199541810551</v>
      </c>
      <c r="G22" s="46">
        <f>+G8+G10+G19</f>
        <v>863017887551</v>
      </c>
      <c r="H22" s="46">
        <f t="shared" si="4"/>
        <v>8689440970</v>
      </c>
      <c r="I22" s="46">
        <f t="shared" si="4"/>
        <v>455343992304</v>
      </c>
      <c r="J22" s="47">
        <v>0.52759999999999996</v>
      </c>
      <c r="K22" s="46">
        <f>+K8+K10+K19</f>
        <v>407673895247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-2056913109</v>
      </c>
      <c r="I24" s="7">
        <f>+I22-[1]BASE!M19</f>
        <v>-88177550607</v>
      </c>
      <c r="J24" s="7">
        <f>+J22-[1]BASE!O19</f>
        <v>-0.23570000000000002</v>
      </c>
      <c r="K24" s="7">
        <f>+K22-[1]BASE!Q19</f>
        <v>239100303336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H18" sqref="H18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EJECUCION  INGRESOS 2025 JUN</vt:lpstr>
      <vt:lpstr>EJECUCION  INGRESOS 2025 JUL</vt:lpstr>
      <vt:lpstr>EJECUCION  INGRESOS 2025 AGO </vt:lpstr>
      <vt:lpstr>BASE</vt:lpstr>
      <vt:lpstr>EJECUCION  INGRESOS 2025 SEP</vt:lpstr>
      <vt:lpstr>'EJECUCION  INGRESOS 2025 ABR'!Área_de_impresión</vt:lpstr>
      <vt:lpstr>'EJECUCION  INGRESOS 2025 AGO '!Área_de_impresión</vt:lpstr>
      <vt:lpstr>'EJECUCION  INGRESOS 2025 ENE'!Área_de_impresión</vt:lpstr>
      <vt:lpstr>'EJECUCION  INGRESOS 2025 FEB'!Área_de_impresión</vt:lpstr>
      <vt:lpstr>'EJECUCION  INGRESOS 2025 JUL'!Área_de_impresión</vt:lpstr>
      <vt:lpstr>'EJECUCION  INGRESOS 2025 JUN'!Área_de_impresión</vt:lpstr>
      <vt:lpstr>'EJECUCION  INGRESOS 2025 MAR'!Área_de_impresión</vt:lpstr>
      <vt:lpstr>'EJECUCION  INGRESOS 2025 MAY'!Área_de_impresión</vt:lpstr>
      <vt:lpstr>'EJECUCION  INGRESOS 2025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David Castaneda</cp:lastModifiedBy>
  <cp:lastPrinted>2025-07-07T21:31:02Z</cp:lastPrinted>
  <dcterms:created xsi:type="dcterms:W3CDTF">2023-06-16T15:38:06Z</dcterms:created>
  <dcterms:modified xsi:type="dcterms:W3CDTF">2025-10-09T17:13:19Z</dcterms:modified>
</cp:coreProperties>
</file>